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25" windowWidth="14865" windowHeight="8985" activeTab="0"/>
  </bookViews>
  <sheets>
    <sheet name="Getting Started" sheetId="1" r:id="rId1"/>
    <sheet name="Crops" sheetId="2" r:id="rId2"/>
    <sheet name="Livestock" sheetId="3" r:id="rId3"/>
    <sheet name="Overhead" sheetId="4" r:id="rId4"/>
    <sheet name="Capital Assets" sheetId="5" r:id="rId5"/>
    <sheet name="Financing" sheetId="6" r:id="rId6"/>
    <sheet name="Whole Farm Budget" sheetId="7" r:id="rId7"/>
  </sheets>
  <definedNames>
    <definedName name="_xlnm.Print_Area" localSheetId="4">'Capital Assets'!$C$1:$J$31</definedName>
    <definedName name="_xlnm.Print_Area" localSheetId="1">'Crops'!$C$1:$N$95</definedName>
    <definedName name="_xlnm.Print_Area" localSheetId="5">'Financing'!$C$1:$J$58</definedName>
    <definedName name="_xlnm.Print_Area" localSheetId="0">'Getting Started'!$C$1:$M$125</definedName>
    <definedName name="_xlnm.Print_Area" localSheetId="2">'Livestock'!$C$1:$K$62</definedName>
    <definedName name="_xlnm.Print_Area" localSheetId="3">'Overhead'!$C$1:$J$60</definedName>
    <definedName name="_xlnm.Print_Area" localSheetId="6">'Whole Farm Budget'!$C$1:$J$97</definedName>
  </definedNames>
  <calcPr fullCalcOnLoad="1"/>
</workbook>
</file>

<file path=xl/comments2.xml><?xml version="1.0" encoding="utf-8"?>
<comments xmlns="http://schemas.openxmlformats.org/spreadsheetml/2006/main">
  <authors>
    <author>Economics Department</author>
    <author>Ann Holste</author>
  </authors>
  <commentList>
    <comment ref="C9" authorId="0">
      <text>
        <r>
          <rPr>
            <sz val="8"/>
            <rFont val="Tahoma"/>
            <family val="0"/>
          </rPr>
          <t>Use a different column for the same crop if yields or costs are significantly different due to tillage system, land quality, rotation, or technology used. Use a separate column for crops on crop-share rented land, and enter only the operator's share of yield and costs.</t>
        </r>
      </text>
    </comment>
    <comment ref="C4" authorId="0">
      <text>
        <r>
          <rPr>
            <sz val="8"/>
            <rFont val="Tahoma"/>
            <family val="0"/>
          </rPr>
          <t>Place the cursor over cells with red triangles to read comments.</t>
        </r>
      </text>
    </comment>
    <comment ref="C15" authorId="0">
      <text>
        <r>
          <rPr>
            <sz val="8"/>
            <rFont val="Tahoma"/>
            <family val="0"/>
          </rPr>
          <t xml:space="preserve">Enter the operator's share of expected costs per acre (unit) for each crop enterprise. Do not include cash rent here. </t>
        </r>
      </text>
    </comment>
    <comment ref="D43" authorId="0">
      <text>
        <r>
          <rPr>
            <sz val="8"/>
            <rFont val="Tahoma"/>
            <family val="2"/>
          </rPr>
          <t>Enter the quantity of each crop carried over from last year.</t>
        </r>
      </text>
    </comment>
    <comment ref="E43" authorId="0">
      <text>
        <r>
          <rPr>
            <sz val="8"/>
            <rFont val="Tahoma"/>
            <family val="0"/>
          </rPr>
          <t>Enter the amount you expect to purchase.</t>
        </r>
      </text>
    </comment>
    <comment ref="J43" authorId="0">
      <text>
        <r>
          <rPr>
            <sz val="8"/>
            <rFont val="Tahoma"/>
            <family val="0"/>
          </rPr>
          <t xml:space="preserve">If there are any feed requirements entered on the livestock sheet, they will automatically be transferred to here. </t>
        </r>
      </text>
    </comment>
    <comment ref="K43" authorId="0">
      <text>
        <r>
          <rPr>
            <sz val="8"/>
            <rFont val="Tahoma"/>
            <family val="0"/>
          </rPr>
          <t xml:space="preserve">This column should </t>
        </r>
        <r>
          <rPr>
            <b/>
            <sz val="8"/>
            <rFont val="Tahoma"/>
            <family val="2"/>
          </rPr>
          <t xml:space="preserve">not </t>
        </r>
        <r>
          <rPr>
            <sz val="8"/>
            <rFont val="Tahoma"/>
            <family val="2"/>
          </rPr>
          <t>be negative. If it is, you are using more than is available.</t>
        </r>
      </text>
    </comment>
    <comment ref="C57" authorId="0">
      <text>
        <r>
          <rPr>
            <sz val="8"/>
            <rFont val="Tahoma"/>
            <family val="2"/>
          </rPr>
          <t>Enter values to allocate purchases among the periods as shown in "Getting Started" instructions.</t>
        </r>
      </text>
    </comment>
    <comment ref="C71" authorId="0">
      <text>
        <r>
          <rPr>
            <sz val="8"/>
            <rFont val="Tahoma"/>
            <family val="2"/>
          </rPr>
          <t>Enter values to allocate sales among the periods as shown in "Getting Started" instructions.</t>
        </r>
      </text>
    </comment>
    <comment ref="C85" authorId="0">
      <text>
        <r>
          <rPr>
            <sz val="8"/>
            <rFont val="Tahoma"/>
            <family val="0"/>
          </rPr>
          <t>Enter the expected purchase or sale price for each period that you will purchase or sell crops. For correct calculations, a price for each enterprise must be included for all periods were there is a purchase or sale.</t>
        </r>
      </text>
    </comment>
    <comment ref="C13" authorId="1">
      <text>
        <r>
          <rPr>
            <sz val="8"/>
            <rFont val="Tahoma"/>
            <family val="0"/>
          </rPr>
          <t>Include USDA payments on "Overhead" sheet. Include other income specific to enterprises here.</t>
        </r>
      </text>
    </comment>
    <comment ref="I43" authorId="1">
      <text>
        <r>
          <rPr>
            <sz val="8"/>
            <rFont val="Tahoma"/>
            <family val="0"/>
          </rPr>
          <t xml:space="preserve">Enter the </t>
        </r>
        <r>
          <rPr>
            <b/>
            <sz val="8"/>
            <rFont val="Tahoma"/>
            <family val="2"/>
          </rPr>
          <t>quantity</t>
        </r>
        <r>
          <rPr>
            <sz val="8"/>
            <rFont val="Tahoma"/>
            <family val="0"/>
          </rPr>
          <t xml:space="preserve"> to be sold, not the dollar income from sales.</t>
        </r>
      </text>
    </comment>
    <comment ref="C29" authorId="0">
      <text>
        <r>
          <rPr>
            <sz val="8"/>
            <rFont val="Tahoma"/>
            <family val="0"/>
          </rPr>
          <t xml:space="preserve">Indicate how each of these will be distributed throughout the year by entering a factor or percent in each period in which they are expected to occur. See example on Getting Started sheet for more information.
</t>
        </r>
      </text>
    </comment>
  </commentList>
</comments>
</file>

<file path=xl/comments3.xml><?xml version="1.0" encoding="utf-8"?>
<comments xmlns="http://schemas.openxmlformats.org/spreadsheetml/2006/main">
  <authors>
    <author>Economics Department</author>
  </authors>
  <commentList>
    <comment ref="C11" authorId="0">
      <text>
        <r>
          <rPr>
            <sz val="8"/>
            <rFont val="Tahoma"/>
            <family val="2"/>
          </rPr>
          <t>Budget unit is usually per head, per litter, or per sow or cow unit.</t>
        </r>
      </text>
    </comment>
    <comment ref="C4" authorId="0">
      <text>
        <r>
          <rPr>
            <sz val="8"/>
            <rFont val="Tahoma"/>
            <family val="0"/>
          </rPr>
          <t>Place the cursor over cells with red triangles to read comments.</t>
        </r>
      </text>
    </comment>
    <comment ref="C53" authorId="0">
      <text>
        <r>
          <rPr>
            <sz val="8"/>
            <rFont val="Tahoma"/>
            <family val="0"/>
          </rPr>
          <t>Carries over from Crops sheet.</t>
        </r>
      </text>
    </comment>
    <comment ref="C42" authorId="0">
      <text>
        <r>
          <rPr>
            <sz val="8"/>
            <rFont val="Tahoma"/>
            <family val="0"/>
          </rPr>
          <t xml:space="preserve">Indicate how each of these will be distributed throughout the year by entering a factor or percent in each period in which they are expected to occur. See example on Getting Started sheet for more information.
</t>
        </r>
      </text>
    </comment>
  </commentList>
</comments>
</file>

<file path=xl/comments4.xml><?xml version="1.0" encoding="utf-8"?>
<comments xmlns="http://schemas.openxmlformats.org/spreadsheetml/2006/main">
  <authors>
    <author>Economics Department</author>
    <author>Ann Holste</author>
  </authors>
  <commentList>
    <comment ref="C4" authorId="0">
      <text>
        <r>
          <rPr>
            <sz val="8"/>
            <rFont val="Tahoma"/>
            <family val="0"/>
          </rPr>
          <t xml:space="preserve">Place the cursor over cells with red triangles to read comments.
</t>
        </r>
      </text>
    </comment>
    <comment ref="C12" authorId="0">
      <text>
        <r>
          <rPr>
            <sz val="8"/>
            <rFont val="Tahoma"/>
            <family val="0"/>
          </rPr>
          <t>Enter the expected amount of other farm income to be received for the year, and enter values to allocate it among the periods.</t>
        </r>
      </text>
    </comment>
    <comment ref="C18" authorId="0">
      <text>
        <r>
          <rPr>
            <sz val="8"/>
            <rFont val="Tahoma"/>
            <family val="0"/>
          </rPr>
          <t>Enter the expected amount of other farm expenses to be paid for the year, and enter values to allocate it among the periods.</t>
        </r>
      </text>
    </comment>
    <comment ref="C28" authorId="0">
      <text>
        <r>
          <rPr>
            <sz val="8"/>
            <rFont val="Tahoma"/>
            <family val="0"/>
          </rPr>
          <t>Enter the expected amount of non-farm income to be received for the year, and enter values to allocate it among the periods.</t>
        </r>
      </text>
    </comment>
    <comment ref="C33" authorId="0">
      <text>
        <r>
          <rPr>
            <sz val="8"/>
            <rFont val="Tahoma"/>
            <family val="0"/>
          </rPr>
          <t xml:space="preserve">Enter the expected amount of non-farm expenses to be paid for the year, and enter values to allocate it among the periods. </t>
        </r>
      </text>
    </comment>
    <comment ref="C34" authorId="0">
      <text>
        <r>
          <rPr>
            <sz val="8"/>
            <rFont val="Tahoma"/>
            <family val="0"/>
          </rPr>
          <t>Family living expenses can be entered simply as a total value for the year, or as separate totals for each type of expense.</t>
        </r>
      </text>
    </comment>
    <comment ref="C52" authorId="0">
      <text>
        <r>
          <rPr>
            <sz val="8"/>
            <rFont val="Tahoma"/>
            <family val="0"/>
          </rPr>
          <t>Enter the expected amount of non-farm investments to be made for the year, and enter values to allocate it among the periods.</t>
        </r>
      </text>
    </comment>
    <comment ref="C57" authorId="1">
      <text>
        <r>
          <rPr>
            <sz val="8"/>
            <rFont val="Tahoma"/>
            <family val="2"/>
          </rPr>
          <t>And/or value-added marketing company</t>
        </r>
      </text>
    </comment>
    <comment ref="C48" authorId="1">
      <text>
        <r>
          <rPr>
            <sz val="8"/>
            <rFont val="Tahoma"/>
            <family val="0"/>
          </rPr>
          <t>This total uses the "Family living expenses (total)", unless detailed expenses have been entered in the optional section. This figure is used in the Whole Farm Budget worksheet.</t>
        </r>
      </text>
    </comment>
  </commentList>
</comments>
</file>

<file path=xl/comments5.xml><?xml version="1.0" encoding="utf-8"?>
<comments xmlns="http://schemas.openxmlformats.org/spreadsheetml/2006/main">
  <authors>
    <author>Economics Department</author>
  </authors>
  <commentList>
    <comment ref="C4" authorId="0">
      <text>
        <r>
          <rPr>
            <sz val="8"/>
            <rFont val="Tahoma"/>
            <family val="0"/>
          </rPr>
          <t xml:space="preserve">Place the cursor over cells with red triangles to read comments.
</t>
        </r>
      </text>
    </comment>
    <comment ref="C11" authorId="0">
      <text>
        <r>
          <rPr>
            <sz val="8"/>
            <rFont val="Tahoma"/>
            <family val="0"/>
          </rPr>
          <t>Enter the expected amounts to be received from sales of machinery, equipment, buildings and/or land, and allocate it among the periods.</t>
        </r>
      </text>
    </comment>
    <comment ref="C23" authorId="0">
      <text>
        <r>
          <rPr>
            <sz val="8"/>
            <rFont val="Tahoma"/>
            <family val="0"/>
          </rPr>
          <t>Enter the expected amounts to be spent on purchases of machinery, equipment, buildings and/or land, and allocate it among the periods. If some or all of the purchase cost will be borrowed, enter the down payment amount only. For trades enter the cash differences to pay, only.</t>
        </r>
      </text>
    </comment>
  </commentList>
</comments>
</file>

<file path=xl/comments6.xml><?xml version="1.0" encoding="utf-8"?>
<comments xmlns="http://schemas.openxmlformats.org/spreadsheetml/2006/main">
  <authors>
    <author>Economics Department</author>
  </authors>
  <commentList>
    <comment ref="C4" authorId="0">
      <text>
        <r>
          <rPr>
            <sz val="8"/>
            <rFont val="Tahoma"/>
            <family val="0"/>
          </rPr>
          <t>Place the cursor over cells with red triangles to read comments.</t>
        </r>
      </text>
    </comment>
    <comment ref="C11" authorId="0">
      <text>
        <r>
          <rPr>
            <sz val="8"/>
            <rFont val="Tahoma"/>
            <family val="0"/>
          </rPr>
          <t>New short-term borrowing expected as single notes, such as for purchasing feeder livestock. Allocate it by the month received.</t>
        </r>
      </text>
    </comment>
    <comment ref="C18" authorId="0">
      <text>
        <r>
          <rPr>
            <sz val="8"/>
            <rFont val="Tahoma"/>
            <family val="0"/>
          </rPr>
          <t>New short-term borrowing expected as term notes, such as for purchasing equipment. Allocate it by the month to be received.</t>
        </r>
      </text>
    </comment>
    <comment ref="C28" authorId="0">
      <text>
        <r>
          <rPr>
            <sz val="8"/>
            <rFont val="Tahoma"/>
            <family val="0"/>
          </rPr>
          <t>Accounts payable. Include both principle and interest. Enter values to indicate in which periods they will be paid.</t>
        </r>
      </text>
    </comment>
    <comment ref="C30" authorId="0">
      <text>
        <r>
          <rPr>
            <sz val="8"/>
            <rFont val="Tahoma"/>
            <family val="0"/>
          </rPr>
          <t>Short-term notes due. Include both principle and interest. Enter values to indicate in which periods they will be paid.</t>
        </r>
      </text>
    </comment>
    <comment ref="C37" authorId="0">
      <text>
        <r>
          <rPr>
            <sz val="8"/>
            <rFont val="Tahoma"/>
            <family val="0"/>
          </rPr>
          <t>Payments due on term loans. Include both principle and interest. Enter values to indicate in which periods they will be paid.</t>
        </r>
      </text>
    </comment>
    <comment ref="C47" authorId="0">
      <text>
        <r>
          <rPr>
            <sz val="8"/>
            <rFont val="Tahoma"/>
            <family val="0"/>
          </rPr>
          <t>Equipment lease payments. Include both principle and interest. Enter values to indicate in which periods they will be paid.</t>
        </r>
      </text>
    </comment>
  </commentList>
</comments>
</file>

<file path=xl/comments7.xml><?xml version="1.0" encoding="utf-8"?>
<comments xmlns="http://schemas.openxmlformats.org/spreadsheetml/2006/main">
  <authors>
    <author>Economics Department</author>
  </authors>
  <commentList>
    <comment ref="C4" authorId="0">
      <text>
        <r>
          <rPr>
            <sz val="8"/>
            <rFont val="Tahoma"/>
            <family val="0"/>
          </rPr>
          <t xml:space="preserve">Place the cursor over cells with red triangles to read comments.
</t>
        </r>
      </text>
    </comment>
    <comment ref="C80" authorId="0">
      <text>
        <r>
          <rPr>
            <sz val="8"/>
            <rFont val="Tahoma"/>
            <family val="0"/>
          </rPr>
          <t>For the budget to be feasible, the ending cash balances should be positive for the whole year and for each period. If not, adjustments can be made to the amount and timing of cash inflows and outflows on the other worksheets, or the operating loan line can be used to achieve a positive cash balance.</t>
        </r>
      </text>
    </comment>
    <comment ref="C77" authorId="0">
      <text>
        <r>
          <rPr>
            <sz val="8"/>
            <rFont val="Tahoma"/>
            <family val="0"/>
          </rPr>
          <t>Adjust this line to achieve a positive ending cash balance.</t>
        </r>
      </text>
    </comment>
    <comment ref="C78" authorId="0">
      <text>
        <r>
          <rPr>
            <sz val="8"/>
            <rFont val="Tahoma"/>
            <family val="0"/>
          </rPr>
          <t>If the projected ending cash balance is positive, values can be entered for repayment on the operating loan. Interest to pay is calculated.</t>
        </r>
      </text>
    </comment>
    <comment ref="C82" authorId="0">
      <text>
        <r>
          <rPr>
            <sz val="8"/>
            <rFont val="Tahoma"/>
            <family val="2"/>
          </rPr>
          <t>This line can be used to compare to limits on the line of credit.</t>
        </r>
      </text>
    </comment>
  </commentList>
</comments>
</file>

<file path=xl/sharedStrings.xml><?xml version="1.0" encoding="utf-8"?>
<sst xmlns="http://schemas.openxmlformats.org/spreadsheetml/2006/main" count="430" uniqueCount="300">
  <si>
    <t xml:space="preserve"> Net Cash Flow</t>
  </si>
  <si>
    <t>Total</t>
  </si>
  <si>
    <t>Amount</t>
  </si>
  <si>
    <t>Name:</t>
  </si>
  <si>
    <t>February</t>
  </si>
  <si>
    <t>April</t>
  </si>
  <si>
    <t>June</t>
  </si>
  <si>
    <t>August</t>
  </si>
  <si>
    <t>October</t>
  </si>
  <si>
    <t>December</t>
  </si>
  <si>
    <t>Inventory</t>
  </si>
  <si>
    <t xml:space="preserve">Beginning </t>
  </si>
  <si>
    <t>Purchases</t>
  </si>
  <si>
    <t>Production</t>
  </si>
  <si>
    <t>Sources</t>
  </si>
  <si>
    <t>Sales</t>
  </si>
  <si>
    <t>Feed Use</t>
  </si>
  <si>
    <t>Year</t>
  </si>
  <si>
    <t>Spoilage</t>
  </si>
  <si>
    <t>Year:</t>
  </si>
  <si>
    <t>a.</t>
  </si>
  <si>
    <t>b.</t>
  </si>
  <si>
    <t>c.</t>
  </si>
  <si>
    <t>d.</t>
  </si>
  <si>
    <t>e.</t>
  </si>
  <si>
    <t>Enter factors to allocate operating costs by period, just as in the livestock budgets.</t>
  </si>
  <si>
    <t>Enter the cash balance on hand to start the year, and the interest rate received on it, if any.</t>
  </si>
  <si>
    <t>Enter the farm or family name and the year of the budget.</t>
  </si>
  <si>
    <t>All other values are carried forward from the other worksheets.</t>
  </si>
  <si>
    <t>f.</t>
  </si>
  <si>
    <t>Each worksheet can be printed simply by clicking on the printer icon.</t>
  </si>
  <si>
    <t>Total for</t>
  </si>
  <si>
    <r>
      <t xml:space="preserve">The </t>
    </r>
    <r>
      <rPr>
        <b/>
        <sz val="10"/>
        <rFont val="Arial"/>
        <family val="2"/>
      </rPr>
      <t>operating loan balance</t>
    </r>
    <r>
      <rPr>
        <sz val="10"/>
        <rFont val="Arial"/>
        <family val="0"/>
      </rPr>
      <t xml:space="preserve"> at the end of each period can be used to compare to limits on the line of credit.</t>
    </r>
  </si>
  <si>
    <t>1st period</t>
  </si>
  <si>
    <t>2nd period</t>
  </si>
  <si>
    <t>3rd period</t>
  </si>
  <si>
    <t>4th period</t>
  </si>
  <si>
    <t>5th period</t>
  </si>
  <si>
    <t>6th period</t>
  </si>
  <si>
    <t>Enter your name or the name of your farming operation and the year(s) that your cash flow budget will cover.</t>
  </si>
  <si>
    <t>Year(s):</t>
  </si>
  <si>
    <t>January</t>
  </si>
  <si>
    <t>March</t>
  </si>
  <si>
    <t>May</t>
  </si>
  <si>
    <t>July</t>
  </si>
  <si>
    <t>September</t>
  </si>
  <si>
    <t>November</t>
  </si>
  <si>
    <t xml:space="preserve"> Printing</t>
  </si>
  <si>
    <t xml:space="preserve">  Seed</t>
  </si>
  <si>
    <t xml:space="preserve">  Fertilizer and lime</t>
  </si>
  <si>
    <t xml:space="preserve">  Pesticides</t>
  </si>
  <si>
    <t xml:space="preserve">  Crop insurance</t>
  </si>
  <si>
    <t xml:space="preserve">  Drying fuel</t>
  </si>
  <si>
    <t xml:space="preserve">  Other cash costs per acre</t>
  </si>
  <si>
    <t xml:space="preserve">  Budget unit</t>
  </si>
  <si>
    <t xml:space="preserve">  Number of units planned</t>
  </si>
  <si>
    <t xml:space="preserve">  No. head sold per unit</t>
  </si>
  <si>
    <t xml:space="preserve">  Purchased feed</t>
  </si>
  <si>
    <t xml:space="preserve">  Health and veterinary</t>
  </si>
  <si>
    <t xml:space="preserve">  Marketing</t>
  </si>
  <si>
    <t xml:space="preserve"> </t>
  </si>
  <si>
    <t xml:space="preserve">  USDA payments</t>
  </si>
  <si>
    <t xml:space="preserve">  Custom hire income</t>
  </si>
  <si>
    <t xml:space="preserve">  Rents, interest</t>
  </si>
  <si>
    <t xml:space="preserve">  Other</t>
  </si>
  <si>
    <t xml:space="preserve">  Real estate taxes</t>
  </si>
  <si>
    <t xml:space="preserve">  Cash rent</t>
  </si>
  <si>
    <t xml:space="preserve">  Hired labor</t>
  </si>
  <si>
    <t xml:space="preserve">  Repairs and upkeep</t>
  </si>
  <si>
    <t xml:space="preserve">  Fuel and lubrication</t>
  </si>
  <si>
    <t xml:space="preserve">  Other fixed expenses</t>
  </si>
  <si>
    <t xml:space="preserve">  Wages and salaries</t>
  </si>
  <si>
    <t xml:space="preserve">  Rents and interests</t>
  </si>
  <si>
    <t xml:space="preserve">  Food purchased</t>
  </si>
  <si>
    <t xml:space="preserve">  Clothing and personal items</t>
  </si>
  <si>
    <t xml:space="preserve">  Household operations and utilities</t>
  </si>
  <si>
    <t xml:space="preserve">  Repairs and minor furnishings</t>
  </si>
  <si>
    <t xml:space="preserve">  Health expenses and insurance</t>
  </si>
  <si>
    <t xml:space="preserve">  Recreation and vacations</t>
  </si>
  <si>
    <t xml:space="preserve">  Education</t>
  </si>
  <si>
    <t xml:space="preserve">  Gifts and contributions</t>
  </si>
  <si>
    <t xml:space="preserve">  Car and other vehicle expenses</t>
  </si>
  <si>
    <t xml:space="preserve">  Insurance: life, property, liability</t>
  </si>
  <si>
    <t xml:space="preserve">  Child care and miscellaneous</t>
  </si>
  <si>
    <t xml:space="preserve">  Contributions to savings, retirement</t>
  </si>
  <si>
    <t xml:space="preserve">  Income and other personal taxes</t>
  </si>
  <si>
    <t xml:space="preserve">  Total non-farm investments</t>
  </si>
  <si>
    <t xml:space="preserve">  Other non-farm investments</t>
  </si>
  <si>
    <t xml:space="preserve"> Financing</t>
  </si>
  <si>
    <t xml:space="preserve"> New Borrowing Expected</t>
  </si>
  <si>
    <t xml:space="preserve"> Total new short-term notes to receive</t>
  </si>
  <si>
    <t xml:space="preserve"> Total new term loans to receive</t>
  </si>
  <si>
    <t xml:space="preserve"> Payments due on existing liabilities</t>
  </si>
  <si>
    <t xml:space="preserve"> Accounts Payable</t>
  </si>
  <si>
    <t xml:space="preserve"> Total short-term notes</t>
  </si>
  <si>
    <t xml:space="preserve"> Total term loan payments</t>
  </si>
  <si>
    <t xml:space="preserve">  Cash on hand, beginning balance</t>
  </si>
  <si>
    <t xml:space="preserve">  Interest rate earned on cash balance (%)</t>
  </si>
  <si>
    <t xml:space="preserve">  Operating line, beginning balance</t>
  </si>
  <si>
    <t xml:space="preserve">  Interest rate paid on operating line (%)</t>
  </si>
  <si>
    <t xml:space="preserve"> Total</t>
  </si>
  <si>
    <t xml:space="preserve"> Name:</t>
  </si>
  <si>
    <t xml:space="preserve"> Operating</t>
  </si>
  <si>
    <t xml:space="preserve">  Livestock income</t>
  </si>
  <si>
    <t xml:space="preserve">  Sales of crops</t>
  </si>
  <si>
    <t xml:space="preserve">  Other crop income</t>
  </si>
  <si>
    <t xml:space="preserve">  Farm rents, interest</t>
  </si>
  <si>
    <t xml:space="preserve"> Sales of Capital Assets</t>
  </si>
  <si>
    <t xml:space="preserve">  Total new short-term loans to receive</t>
  </si>
  <si>
    <t xml:space="preserve">  New term loans to receive</t>
  </si>
  <si>
    <t xml:space="preserve"> Total Cash Inflows</t>
  </si>
  <si>
    <t xml:space="preserve">  Purchased crops</t>
  </si>
  <si>
    <t xml:space="preserve">  Purchased livestock</t>
  </si>
  <si>
    <t xml:space="preserve">  Equipment lease payments</t>
  </si>
  <si>
    <t xml:space="preserve"> Purchases of Capital Assets</t>
  </si>
  <si>
    <t xml:space="preserve">  Accounts payable</t>
  </si>
  <si>
    <t xml:space="preserve">  Short term notes due</t>
  </si>
  <si>
    <t xml:space="preserve">  Term loan payments</t>
  </si>
  <si>
    <t xml:space="preserve">  Family living expenses</t>
  </si>
  <si>
    <t xml:space="preserve"> Total Cash Outflows</t>
  </si>
  <si>
    <t xml:space="preserve"> SUMMARY</t>
  </si>
  <si>
    <t xml:space="preserve">  Beginning Balance</t>
  </si>
  <si>
    <t xml:space="preserve">  Ending Balance</t>
  </si>
  <si>
    <t>Quarter, etc.  You can begin and end in any month. You can use from one to six periods.</t>
  </si>
  <si>
    <t>enterprise.</t>
  </si>
  <si>
    <t>among the periods.</t>
  </si>
  <si>
    <t>for each type of expense.</t>
  </si>
  <si>
    <t>allocate it among the periods.</t>
  </si>
  <si>
    <t>amount only.  For trades enter the cash differences to pay, only.</t>
  </si>
  <si>
    <t>livestock, and allocate it by the month received.</t>
  </si>
  <si>
    <t>allocate it by the month to be received.</t>
  </si>
  <si>
    <t>Include both principal and interest.  Enter values to indicate in which periods they will be paid.</t>
  </si>
  <si>
    <t xml:space="preserve">line can be used to achieve a positive cash balance. </t>
  </si>
  <si>
    <t>loans received.</t>
  </si>
  <si>
    <r>
      <t xml:space="preserve">operating loan.  </t>
    </r>
    <r>
      <rPr>
        <sz val="10"/>
        <rFont val="Arial"/>
        <family val="2"/>
      </rPr>
      <t>Interest to pay is calculated.</t>
    </r>
  </si>
  <si>
    <r>
      <t xml:space="preserve">For periods in which the projected ending cash balance is positive, values can be entered for </t>
    </r>
    <r>
      <rPr>
        <b/>
        <sz val="10"/>
        <rFont val="Arial"/>
        <family val="2"/>
      </rPr>
      <t>Repay</t>
    </r>
  </si>
  <si>
    <r>
      <t xml:space="preserve">For periods in which the projected ending cash balance is negative, values can be entered for </t>
    </r>
    <r>
      <rPr>
        <b/>
        <sz val="10"/>
        <rFont val="Arial"/>
        <family val="2"/>
      </rPr>
      <t>New operating</t>
    </r>
  </si>
  <si>
    <t>made to the amount and timing of cash inflows and outflows on the other worksheets, or the operating loan</t>
  </si>
  <si>
    <r>
      <t xml:space="preserve">cash balances should be </t>
    </r>
    <r>
      <rPr>
        <b/>
        <sz val="10"/>
        <rFont val="Arial"/>
        <family val="2"/>
      </rPr>
      <t>positive</t>
    </r>
    <r>
      <rPr>
        <sz val="10"/>
        <rFont val="Arial"/>
        <family val="0"/>
      </rPr>
      <t xml:space="preserve"> for the whole year and for each period.  If they are not, adjustments can be</t>
    </r>
  </si>
  <si>
    <r>
      <t xml:space="preserve">Under the Summary section, check the </t>
    </r>
    <r>
      <rPr>
        <b/>
        <sz val="10"/>
        <rFont val="Arial"/>
        <family val="2"/>
      </rPr>
      <t>Ending cash balance</t>
    </r>
    <r>
      <rPr>
        <sz val="10"/>
        <rFont val="Arial"/>
        <family val="0"/>
      </rPr>
      <t>.  For the budget to be feasible, the ending</t>
    </r>
  </si>
  <si>
    <t>Enter the amount of new short-term borrowing expected as single notes, such as for purchasing feeder</t>
  </si>
  <si>
    <t>Enter the expected amounts to be spent on purchases of machinery, equipment, buildings and/or land, and</t>
  </si>
  <si>
    <t>Enter the expected amounts to be received from sales of machinery, equipment, buildings and/or land, and</t>
  </si>
  <si>
    <t>the periods.  Family living expenses can be entered simply as a total value for the year, or as separate totals</t>
  </si>
  <si>
    <t>Enter the expected amount of nonfarm expenses to be paid for the year, and enter values to allocate it among</t>
  </si>
  <si>
    <t>Enter the expected amount of nonfarm income to be received for the year, and enter values to allocate it</t>
  </si>
  <si>
    <t>Enter the expected amount of other farm expenses to be paid for the year, and enter values to allocate it</t>
  </si>
  <si>
    <t>Enter the expected amount of other farm income to be received for the year, and enter values to allocate it</t>
  </si>
  <si>
    <t>Enter values to allocate purchases and/or sales among the periods, and enter the expected purchase or sale</t>
  </si>
  <si>
    <t>Entering a 75 and a 25 will accomplish the same thing.  Periods in which no revenue will be received or costs</t>
  </si>
  <si>
    <t>second period will allocate 75% of the total to the first period and 25% of the total to the second period.</t>
  </si>
  <si>
    <t>in each period will allocate the total evenly throughout the year.  Entering a 3 in the first period and a 1 in the</t>
  </si>
  <si>
    <t>does not matter what the absolute values are, just the relative values.  For example, entering the same value</t>
  </si>
  <si>
    <t>throughout and year by entering a factor or percent in each period in which they are expected to occur.  It</t>
  </si>
  <si>
    <t>Total revenue, operating costs, and feed use are calculated.  Indicate how each of these will be distributed</t>
  </si>
  <si>
    <t>Enter the expected costs per unit for purchased livestock, purchased feed, and other operating costs, for each</t>
  </si>
  <si>
    <t>Enter the expected number of head, weight, and selling price for market livestock, and for cull breeding stock</t>
  </si>
  <si>
    <t xml:space="preserve">Enter the column headings that you want to use for budget periods, such as Jan-Feb, March-April, 1st  </t>
  </si>
  <si>
    <t>per head, per litter, or per sow or cow unit.  The best source of budget information is your own records.</t>
  </si>
  <si>
    <t xml:space="preserve">  Custom hire/machine rental</t>
  </si>
  <si>
    <t xml:space="preserve">  Allocation by Period (enter factors to allocate by period)</t>
  </si>
  <si>
    <t xml:space="preserve">  No. cull females sold / unit</t>
  </si>
  <si>
    <t xml:space="preserve">         </t>
  </si>
  <si>
    <t xml:space="preserve">Total for </t>
  </si>
  <si>
    <t>Iowa Pasture Cost Improvement Budgets</t>
  </si>
  <si>
    <t>Crop Production Cost Budgets</t>
  </si>
  <si>
    <t>Livestock Enterprise Budgets</t>
  </si>
  <si>
    <t>Livestock Planning Prices</t>
  </si>
  <si>
    <t>Place the cursor over cells with red triangles to read comments.</t>
  </si>
  <si>
    <t>Enter your input values in shaded cells.</t>
  </si>
  <si>
    <t>Cash Flow Budget</t>
  </si>
  <si>
    <t>Financing</t>
  </si>
  <si>
    <t>Overhead</t>
  </si>
  <si>
    <t xml:space="preserve">Expected </t>
  </si>
  <si>
    <t>Expected</t>
  </si>
  <si>
    <t xml:space="preserve">Total </t>
  </si>
  <si>
    <t>Seed,</t>
  </si>
  <si>
    <t xml:space="preserve">Ending </t>
  </si>
  <si>
    <t>Beginning cash balance</t>
  </si>
  <si>
    <t>Interest earned on cash balance</t>
  </si>
  <si>
    <t>New operating loan received</t>
  </si>
  <si>
    <t>Interest paid on oper. loan balance</t>
  </si>
  <si>
    <t>Repayment of operating loan</t>
  </si>
  <si>
    <t>Date Printed:</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</si>
  <si>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</si>
  <si>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</si>
  <si>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 xml:space="preserve">  Allocation by Period</t>
  </si>
  <si>
    <r>
      <t xml:space="preserve">  Family living expenses</t>
    </r>
    <r>
      <rPr>
        <b/>
        <sz val="10"/>
        <rFont val="Arial"/>
        <family val="2"/>
      </rPr>
      <t xml:space="preserve"> (total)</t>
    </r>
  </si>
  <si>
    <r>
      <t xml:space="preserve">  Family living details</t>
    </r>
    <r>
      <rPr>
        <b/>
        <sz val="10"/>
        <rFont val="Arial"/>
        <family val="2"/>
      </rPr>
      <t xml:space="preserve"> (optional)</t>
    </r>
  </si>
  <si>
    <t>Allocation by Period</t>
  </si>
  <si>
    <t>Ending cash balance</t>
  </si>
  <si>
    <t>Operating Loan Balance</t>
  </si>
  <si>
    <t xml:space="preserve">  Expected purchase or selling price in each period</t>
  </si>
  <si>
    <t>Columns for up to 7 livestock enterprises are provided.  Names are up to you.  Budgeting units are usually</t>
  </si>
  <si>
    <t xml:space="preserve">paid can be left blank. </t>
  </si>
  <si>
    <t>allocate it among the periods.  If an item is to be purchased on an installment contract, enter the down payment</t>
  </si>
  <si>
    <t>Enter the amount of new borrowing expected as term notes, such as for purchasing equipment, and</t>
  </si>
  <si>
    <t>Enter existing accounts payable, short-term notes due, payments due on term loans, and equipment lease payments.</t>
  </si>
  <si>
    <t>Enter the outstanding balance owed on the operating credit line to start the year, and the interest rate to be paid on it.</t>
  </si>
  <si>
    <t xml:space="preserve">Allocation by Period </t>
  </si>
  <si>
    <t>Revenue</t>
  </si>
  <si>
    <t xml:space="preserve"> Livestock Sales</t>
  </si>
  <si>
    <t xml:space="preserve"> Cull Breeding Herd Sales</t>
  </si>
  <si>
    <t>Ag Marketing Resource Center -- Iowa State University Extension</t>
  </si>
  <si>
    <t>Crop and Crop Product Budgets</t>
  </si>
  <si>
    <t xml:space="preserve">  Name of enterprise</t>
  </si>
  <si>
    <t xml:space="preserve">  Processing</t>
  </si>
  <si>
    <t xml:space="preserve">  Transportation</t>
  </si>
  <si>
    <t xml:space="preserve">  Number of acres (units)</t>
  </si>
  <si>
    <t xml:space="preserve">  Expected yield per unit</t>
  </si>
  <si>
    <t>Organic Crop Cost Budgets</t>
  </si>
  <si>
    <t>Vegetable Budgets</t>
  </si>
  <si>
    <t>In the Crop Summary, enter the quantity of crops or crop products carried over from last year, then enter the</t>
  </si>
  <si>
    <t>and enter the operator's share of yield and costs, only.  The best source of budget information is your own</t>
  </si>
  <si>
    <t>records.  However, crop budget information is available.</t>
  </si>
  <si>
    <t>However, livestock budget information is available.</t>
  </si>
  <si>
    <t>and processed livestock, meat and dairy products where applicable</t>
  </si>
  <si>
    <t>Issued in furtherance of Cooperative Extension work, Acts of May 8 and June 30, 1914, in cooperation with the U.S. Department of Agriculture. Jack M. Payne, director, Cooperative Extension Service, Iowa State University of Science and Technology, Ames, Iowa.</t>
  </si>
  <si>
    <t>Cash Flow Budget Instructions (Value-Added)</t>
  </si>
  <si>
    <t xml:space="preserve">  Sale weight (lb.)</t>
  </si>
  <si>
    <t xml:space="preserve">  Other cash costs</t>
  </si>
  <si>
    <t>Enterprise</t>
  </si>
  <si>
    <t>Farm Raised Feed Usage per Livestock Unit</t>
  </si>
  <si>
    <r>
      <t xml:space="preserve">  </t>
    </r>
    <r>
      <rPr>
        <sz val="10"/>
        <rFont val="Arial"/>
        <family val="2"/>
      </rPr>
      <t>Revenue</t>
    </r>
  </si>
  <si>
    <t>Enter the expected acreages (or other unit of measurement) for each crop enterprise.  Also enter expected yields.</t>
  </si>
  <si>
    <t>Enter the expected costs per acre (unit) for seed, fertilizer and other operating costs.  Do not include cash rent here.</t>
  </si>
  <si>
    <t>Organic Dairy Enterprise Budgets</t>
  </si>
  <si>
    <t>Organic Beef Enterprise Budgets</t>
  </si>
  <si>
    <t xml:space="preserve">   Resource information</t>
  </si>
  <si>
    <t>Enter the quantities of each crop to be used as feed per livestock unit, for each enterprise.</t>
  </si>
  <si>
    <t>amounts you expect to buy, sell, use for seed, and/or lose to spoilage during the year.  The feed needs come</t>
  </si>
  <si>
    <r>
      <t xml:space="preserve">from the livestock budgets.  The ending inventory numbers are calculated and should </t>
    </r>
    <r>
      <rPr>
        <b/>
        <sz val="10"/>
        <rFont val="Arial"/>
        <family val="2"/>
      </rPr>
      <t>not</t>
    </r>
    <r>
      <rPr>
        <sz val="10"/>
        <rFont val="Arial"/>
        <family val="0"/>
      </rPr>
      <t xml:space="preserve"> be negative.</t>
    </r>
  </si>
  <si>
    <t>price in each period.  Allocation values function in the same manner as explained for livestock below.</t>
  </si>
  <si>
    <t>Version 1.2</t>
  </si>
  <si>
    <t>Don Hofstrand</t>
  </si>
  <si>
    <t xml:space="preserve"> Livestock and Meat Product Sales</t>
  </si>
  <si>
    <t>Livestock and Meat Product Budgets</t>
  </si>
  <si>
    <t xml:space="preserve">  Sale weight  (lb.)</t>
  </si>
  <si>
    <t xml:space="preserve">  Other enterprise income</t>
  </si>
  <si>
    <t xml:space="preserve">Farming Operation Information </t>
  </si>
  <si>
    <t xml:space="preserve"> 1. Crops</t>
  </si>
  <si>
    <t>Spreadsheet Instructions</t>
  </si>
  <si>
    <t>2. Livestock</t>
  </si>
  <si>
    <t xml:space="preserve"> 3. Overhead</t>
  </si>
  <si>
    <t xml:space="preserve"> 4. Capital Assets Sales and Purchases</t>
  </si>
  <si>
    <t xml:space="preserve"> 5. Financing</t>
  </si>
  <si>
    <t xml:space="preserve"> 6. Whole Farm Budget</t>
  </si>
  <si>
    <t xml:space="preserve">  Sale price / lb.</t>
  </si>
  <si>
    <t xml:space="preserve">  Sale price / unit</t>
  </si>
  <si>
    <t xml:space="preserve">  Total revenue / unit</t>
  </si>
  <si>
    <t>Columns for up to 10 crop enterprises are provided.  Use a separate column for crops on crop-share rented land</t>
  </si>
  <si>
    <t>Examples for feed cost allocation are shown in the image below.  Each one will allocate 3/4 of the feed cost to</t>
  </si>
  <si>
    <t>March-April and 1/4 of it to July-August.</t>
  </si>
  <si>
    <t xml:space="preserve">  Allocation of Purchases by Period</t>
  </si>
  <si>
    <t xml:space="preserve">  Allocation of Sales by Period</t>
  </si>
  <si>
    <t>Allocation of Non-farm Income by Period</t>
  </si>
  <si>
    <t>Total Sale Price</t>
  </si>
  <si>
    <t>Total Purchase Price</t>
  </si>
  <si>
    <t>Enter Your Name Here</t>
  </si>
  <si>
    <t xml:space="preserve">  Lb. of product sold / unit</t>
  </si>
  <si>
    <t xml:space="preserve">  Processing costs</t>
  </si>
  <si>
    <t xml:space="preserve">  Marketing costs</t>
  </si>
  <si>
    <t xml:space="preserve">  Bio-fuels processing company</t>
  </si>
  <si>
    <t xml:space="preserve">  Value-added processing company</t>
  </si>
  <si>
    <t xml:space="preserve">  Total non-farm income</t>
  </si>
  <si>
    <t xml:space="preserve">  Living expenses</t>
  </si>
  <si>
    <t xml:space="preserve">  Total detailed living expenses</t>
  </si>
  <si>
    <t>Authors: William Edwards</t>
  </si>
  <si>
    <t xml:space="preserve">  Allocation by Period </t>
  </si>
  <si>
    <t>Enterprise Information</t>
  </si>
  <si>
    <t>Cash Costs per Acre (unit)</t>
  </si>
  <si>
    <t>Crop Summary</t>
  </si>
  <si>
    <t>Allocation of Purchases</t>
  </si>
  <si>
    <t>Allocation of Sales</t>
  </si>
  <si>
    <t>Expected Price</t>
  </si>
  <si>
    <t xml:space="preserve"> Other Farm Income</t>
  </si>
  <si>
    <t xml:space="preserve"> Other Farm Expenses</t>
  </si>
  <si>
    <t xml:space="preserve"> Non-farm Income </t>
  </si>
  <si>
    <t xml:space="preserve"> Non-farm Expenses</t>
  </si>
  <si>
    <t xml:space="preserve"> Non-farm Investments</t>
  </si>
  <si>
    <t xml:space="preserve"> Sales Planned (list)</t>
  </si>
  <si>
    <t xml:space="preserve"> Purchases Planned (list)</t>
  </si>
  <si>
    <t xml:space="preserve"> New Short-term Notes (list)</t>
  </si>
  <si>
    <t xml:space="preserve"> New Term Loans (list)</t>
  </si>
  <si>
    <t xml:space="preserve"> Short-term Notes (list)</t>
  </si>
  <si>
    <t xml:space="preserve"> Payments Due on Term Loans (list)</t>
  </si>
  <si>
    <t xml:space="preserve"> Equipment Lease Payments (list)</t>
  </si>
  <si>
    <t xml:space="preserve"> Cash Balance and Operating Credit Line</t>
  </si>
  <si>
    <t>Cash Inflows</t>
  </si>
  <si>
    <t>Cash Outflows</t>
  </si>
  <si>
    <t xml:space="preserve"> Non-farm Income</t>
  </si>
  <si>
    <t xml:space="preserve">  Resource Information</t>
  </si>
  <si>
    <t>Cash Costs per Livestock Unit</t>
  </si>
  <si>
    <t xml:space="preserve">  Real estate, remodeling, etc.</t>
  </si>
  <si>
    <t xml:space="preserve">  Purchase of vehicles, furniture, etc.</t>
  </si>
  <si>
    <t xml:space="preserve">  Other non-farm income</t>
  </si>
  <si>
    <r>
      <t xml:space="preserve">Capital Assets Sales and Purchases </t>
    </r>
    <r>
      <rPr>
        <b/>
        <sz val="13"/>
        <color indexed="9"/>
        <rFont val="Arial"/>
        <family val="2"/>
      </rPr>
      <t>(machinery, equip., buildings, land)</t>
    </r>
  </si>
  <si>
    <t xml:space="preserve"> Non-farm Expenditures</t>
  </si>
  <si>
    <t xml:space="preserve">  Non-farm investments</t>
  </si>
  <si>
    <r>
      <t xml:space="preserve">For more information, see </t>
    </r>
    <r>
      <rPr>
        <b/>
        <u val="single"/>
        <sz val="10"/>
        <color indexed="18"/>
        <rFont val="Arial"/>
        <family val="2"/>
      </rPr>
      <t>Cash Flow Budgeting for a Value-Added Farm Business</t>
    </r>
    <r>
      <rPr>
        <sz val="10"/>
        <rFont val="Arial"/>
        <family val="2"/>
      </rPr>
      <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</si>
</sst>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mmm"/>
    <numFmt numFmtId="166" formatCode="mmmm\-yy"/>
    <numFmt numFmtId="167" formatCode="0.0"/>
    <numFmt numFmtId="168" formatCode="&quot;$&quot;#,##0.00"/>
    <numFmt numFmtId="169" formatCode="&quot;$&quot;#,##0"/>
    <numFmt numFmtId="170" formatCode="0_);[Red]\(0\)"/>
    <numFmt numFmtId="171" formatCode="_(* #,##0.0_);_(* \(#,##0.0\);_(* &quot;-&quot;??_);_(@_)"/>
    <numFmt numFmtId="172" formatCode="_(* #,##0_);_(* \(#,##0\);_(* &quot;-&quot;??_);_(@_)"/>
  </numFmts>
  <fonts count="30">
    <font>
      <sz val="10"/>
      <name val="Arial"/>
      <family val="0"/>
    </font>
    <font>
      <sz val="10"/>
      <name val="Helv"/>
      <family val="0"/>
    </font>
    <font>
      <b/>
      <sz val="10"/>
      <name val="Arial"/>
      <family val="2"/>
    </font>
    <font>
      <i/>
      <sz val="10"/>
      <name val="Arial"/>
      <family val="2"/>
    </font>
    <font>
      <b/>
      <sz val="12"/>
      <name val="Arial"/>
      <family val="2"/>
    </font>
    <font>
      <b/>
      <i/>
      <sz val="12"/>
      <name val="Arial"/>
      <family val="2"/>
    </font>
    <font>
      <b/>
      <i/>
      <sz val="10"/>
      <name val="Arial"/>
      <family val="2"/>
    </font>
    <font>
      <u val="single"/>
      <sz val="10"/>
      <color indexed="12"/>
      <name val="Arial"/>
      <family val="0"/>
    </font>
    <font>
      <u val="single"/>
      <sz val="10"/>
      <color indexed="36"/>
      <name val="Arial"/>
      <family val="0"/>
    </font>
    <font>
      <b/>
      <u val="single"/>
      <sz val="10"/>
      <color indexed="12"/>
      <name val="Arial"/>
      <family val="2"/>
    </font>
    <font>
      <sz val="13"/>
      <name val="Arial"/>
      <family val="0"/>
    </font>
    <font>
      <b/>
      <sz val="14"/>
      <color indexed="9"/>
      <name val="Arial"/>
      <family val="0"/>
    </font>
    <font>
      <b/>
      <sz val="11"/>
      <color indexed="63"/>
      <name val="Arial"/>
      <family val="2"/>
    </font>
    <font>
      <sz val="9"/>
      <name val="Arial"/>
      <family val="0"/>
    </font>
    <font>
      <sz val="8"/>
      <name val="Tahoma"/>
      <family val="0"/>
    </font>
    <font>
      <b/>
      <sz val="13"/>
      <color indexed="9"/>
      <name val="Arial"/>
      <family val="2"/>
    </font>
    <font>
      <b/>
      <sz val="10"/>
      <color indexed="60"/>
      <name val="Arial"/>
      <family val="2"/>
    </font>
    <font>
      <sz val="6"/>
      <color indexed="63"/>
      <name val="Univers"/>
      <family val="2"/>
    </font>
    <font>
      <sz val="6"/>
      <name val="Arial"/>
      <family val="0"/>
    </font>
    <font>
      <b/>
      <sz val="10"/>
      <color indexed="63"/>
      <name val="Arial"/>
      <family val="2"/>
    </font>
    <font>
      <b/>
      <u val="single"/>
      <sz val="9"/>
      <color indexed="45"/>
      <name val="Arial"/>
      <family val="2"/>
    </font>
    <font>
      <b/>
      <sz val="8"/>
      <name val="Tahoma"/>
      <family val="2"/>
    </font>
    <font>
      <sz val="10"/>
      <color indexed="10"/>
      <name val="Arial"/>
      <family val="0"/>
    </font>
    <font>
      <b/>
      <sz val="10"/>
      <color indexed="10"/>
      <name val="Arial"/>
      <family val="2"/>
    </font>
    <font>
      <u val="single"/>
      <sz val="10"/>
      <color indexed="18"/>
      <name val="Arial"/>
      <family val="0"/>
    </font>
    <font>
      <b/>
      <u val="single"/>
      <sz val="10"/>
      <color indexed="18"/>
      <name val="Arial"/>
      <family val="2"/>
    </font>
    <font>
      <sz val="10"/>
      <color indexed="18"/>
      <name val="Arial"/>
      <family val="2"/>
    </font>
    <font>
      <b/>
      <sz val="10.5"/>
      <name val="Arial"/>
      <family val="2"/>
    </font>
    <font>
      <b/>
      <sz val="11"/>
      <name val="Arial"/>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7"/>
        <bgColor indexed="64"/>
      </patternFill>
    </fill>
    <fill>
      <patternFill patternType="solid">
        <fgColor indexed="18"/>
        <bgColor indexed="64"/>
      </patternFill>
    </fill>
  </fills>
  <borders count="67">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medium"/>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medium"/>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medium"/>
      <top>
        <color indexed="63"/>
      </top>
      <bottom style="thin"/>
    </border>
    <border>
      <left style="medium"/>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style="medium"/>
      <bottom style="thin"/>
    </border>
    <border>
      <left>
        <color indexed="63"/>
      </left>
      <right style="thin"/>
      <top style="thin"/>
      <bottom style="medium"/>
    </border>
    <border>
      <left>
        <color indexed="63"/>
      </left>
      <right style="thin"/>
      <top style="thin"/>
      <bottom>
        <color indexed="63"/>
      </bottom>
    </border>
    <border>
      <left style="medium"/>
      <right>
        <color indexed="63"/>
      </right>
      <top style="medium"/>
      <bottom style="medium"/>
    </border>
    <border>
      <left style="thin"/>
      <right style="thin"/>
      <top>
        <color indexed="63"/>
      </top>
      <bottom>
        <color indexed="63"/>
      </bottom>
    </border>
    <border>
      <left style="medium"/>
      <right style="medium"/>
      <top>
        <color indexed="63"/>
      </top>
      <bottom>
        <color indexed="63"/>
      </bottom>
    </border>
    <border>
      <left style="thin"/>
      <right style="medium"/>
      <top>
        <color indexed="63"/>
      </top>
      <bottom>
        <color indexed="63"/>
      </bottom>
    </border>
    <border>
      <left style="medium"/>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thick">
        <color indexed="47"/>
      </bottom>
    </border>
    <border>
      <left style="thin"/>
      <right>
        <color indexed="63"/>
      </right>
      <top style="medium"/>
      <bottom style="thin"/>
    </border>
    <border>
      <left style="thin"/>
      <right>
        <color indexed="63"/>
      </right>
      <top style="thin"/>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thin"/>
      <bottom style="thin"/>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48">
    <xf numFmtId="0" fontId="0" fillId="0" borderId="0" xfId="0" applyAlignment="1">
      <alignment/>
    </xf>
    <xf numFmtId="164" fontId="1" fillId="0" borderId="0" xfId="17" applyNumberFormat="1" applyFont="1" applyBorder="1" applyAlignment="1" applyProtection="1">
      <alignment/>
      <protection/>
    </xf>
    <xf numFmtId="164" fontId="0" fillId="0" borderId="0" xfId="0" applyNumberFormat="1" applyAlignment="1">
      <alignment/>
    </xf>
    <xf numFmtId="3" fontId="0" fillId="0" borderId="0" xfId="0" applyNumberFormat="1" applyAlignment="1">
      <alignment/>
    </xf>
    <xf numFmtId="0" fontId="0" fillId="0" borderId="0" xfId="0" applyAlignment="1" applyProtection="1">
      <alignment/>
      <protection locked="0"/>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horizontal="center"/>
    </xf>
    <xf numFmtId="0" fontId="0" fillId="0" borderId="4" xfId="0" applyBorder="1" applyAlignment="1">
      <alignment horizontal="center"/>
    </xf>
    <xf numFmtId="0" fontId="0" fillId="0" borderId="5" xfId="0" applyBorder="1" applyAlignment="1">
      <alignment/>
    </xf>
    <xf numFmtId="3" fontId="0" fillId="0" borderId="0" xfId="0" applyNumberFormat="1" applyBorder="1" applyAlignment="1">
      <alignment/>
    </xf>
    <xf numFmtId="0" fontId="0" fillId="0" borderId="0" xfId="0" applyBorder="1" applyAlignment="1">
      <alignment/>
    </xf>
    <xf numFmtId="3" fontId="0" fillId="0" borderId="3" xfId="0" applyNumberFormat="1" applyBorder="1" applyAlignment="1">
      <alignment/>
    </xf>
    <xf numFmtId="3" fontId="2" fillId="0" borderId="3" xfId="0" applyNumberFormat="1" applyFont="1" applyBorder="1" applyAlignment="1">
      <alignment/>
    </xf>
    <xf numFmtId="3" fontId="0" fillId="0" borderId="0" xfId="0" applyNumberFormat="1" applyFill="1" applyBorder="1" applyAlignment="1">
      <alignment/>
    </xf>
    <xf numFmtId="0" fontId="0" fillId="0" borderId="4" xfId="0" applyBorder="1" applyAlignment="1">
      <alignment/>
    </xf>
    <xf numFmtId="0" fontId="0" fillId="0" borderId="6" xfId="0" applyBorder="1" applyAlignment="1">
      <alignment/>
    </xf>
    <xf numFmtId="0" fontId="0" fillId="0" borderId="7" xfId="0" applyBorder="1" applyAlignment="1">
      <alignment/>
    </xf>
    <xf numFmtId="169" fontId="0" fillId="0" borderId="0" xfId="0" applyNumberFormat="1" applyBorder="1" applyAlignment="1">
      <alignment/>
    </xf>
    <xf numFmtId="0" fontId="0" fillId="0" borderId="1" xfId="0" applyBorder="1" applyAlignment="1">
      <alignment horizontal="center"/>
    </xf>
    <xf numFmtId="0" fontId="2" fillId="0" borderId="8" xfId="0" applyFont="1" applyBorder="1" applyAlignment="1">
      <alignment/>
    </xf>
    <xf numFmtId="3" fontId="0" fillId="0" borderId="0" xfId="0" applyNumberFormat="1" applyBorder="1" applyAlignment="1" applyProtection="1">
      <alignment/>
      <protection hidden="1"/>
    </xf>
    <xf numFmtId="3" fontId="0" fillId="0" borderId="4" xfId="0" applyNumberFormat="1" applyBorder="1" applyAlignment="1" applyProtection="1">
      <alignment/>
      <protection hidden="1"/>
    </xf>
    <xf numFmtId="0" fontId="0" fillId="0" borderId="5" xfId="0" applyFill="1" applyBorder="1" applyAlignment="1">
      <alignment/>
    </xf>
    <xf numFmtId="3" fontId="0" fillId="0" borderId="9" xfId="0" applyNumberFormat="1" applyBorder="1" applyAlignment="1">
      <alignment/>
    </xf>
    <xf numFmtId="0" fontId="0" fillId="0" borderId="3" xfId="0" applyFont="1" applyBorder="1" applyAlignment="1">
      <alignment/>
    </xf>
    <xf numFmtId="38" fontId="0" fillId="0" borderId="0" xfId="17" applyNumberFormat="1" applyFont="1" applyBorder="1" applyAlignment="1" applyProtection="1">
      <alignment/>
      <protection/>
    </xf>
    <xf numFmtId="0" fontId="0" fillId="0" borderId="0" xfId="0" applyFill="1" applyBorder="1" applyAlignment="1">
      <alignment horizontal="center"/>
    </xf>
    <xf numFmtId="0" fontId="2" fillId="0" borderId="0" xfId="0" applyFont="1" applyBorder="1" applyAlignment="1">
      <alignment horizontal="center"/>
    </xf>
    <xf numFmtId="0" fontId="0" fillId="0" borderId="0" xfId="0" applyFill="1" applyBorder="1" applyAlignment="1">
      <alignment/>
    </xf>
    <xf numFmtId="168" fontId="0" fillId="0" borderId="0" xfId="0" applyNumberFormat="1" applyFill="1" applyBorder="1" applyAlignment="1">
      <alignment/>
    </xf>
    <xf numFmtId="169" fontId="0" fillId="0" borderId="0" xfId="0" applyNumberFormat="1" applyFill="1" applyBorder="1" applyAlignment="1">
      <alignment/>
    </xf>
    <xf numFmtId="0" fontId="0" fillId="0" borderId="0" xfId="0" applyFill="1" applyAlignment="1">
      <alignment/>
    </xf>
    <xf numFmtId="0" fontId="0" fillId="0" borderId="0" xfId="0" applyAlignment="1">
      <alignment horizontal="right"/>
    </xf>
    <xf numFmtId="0" fontId="2" fillId="0" borderId="0" xfId="0" applyFont="1" applyAlignment="1">
      <alignment horizontal="left"/>
    </xf>
    <xf numFmtId="3" fontId="0" fillId="2" borderId="10" xfId="0" applyNumberFormat="1" applyFill="1" applyBorder="1" applyAlignment="1" applyProtection="1">
      <alignment/>
      <protection locked="0"/>
    </xf>
    <xf numFmtId="0" fontId="0" fillId="2" borderId="10" xfId="0" applyFill="1" applyBorder="1" applyAlignment="1" applyProtection="1">
      <alignment/>
      <protection locked="0"/>
    </xf>
    <xf numFmtId="168" fontId="0" fillId="2" borderId="10" xfId="0" applyNumberFormat="1" applyFill="1" applyBorder="1" applyAlignment="1" applyProtection="1">
      <alignment/>
      <protection locked="0"/>
    </xf>
    <xf numFmtId="38" fontId="0" fillId="0" borderId="0" xfId="0" applyNumberFormat="1" applyBorder="1" applyAlignment="1">
      <alignment horizontal="center"/>
    </xf>
    <xf numFmtId="169" fontId="0" fillId="2" borderId="10" xfId="0" applyNumberFormat="1" applyFill="1" applyBorder="1" applyAlignment="1" applyProtection="1">
      <alignment/>
      <protection locked="0"/>
    </xf>
    <xf numFmtId="169"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0" fontId="0" fillId="2" borderId="11" xfId="0" applyFill="1" applyBorder="1" applyAlignment="1" applyProtection="1">
      <alignment/>
      <protection locked="0"/>
    </xf>
    <xf numFmtId="0" fontId="0" fillId="0" borderId="4" xfId="0" applyFill="1" applyBorder="1" applyAlignment="1" applyProtection="1">
      <alignment/>
      <protection locked="0"/>
    </xf>
    <xf numFmtId="3" fontId="0" fillId="2" borderId="11" xfId="0" applyNumberFormat="1" applyFill="1" applyBorder="1" applyAlignment="1" applyProtection="1">
      <alignment/>
      <protection locked="0"/>
    </xf>
    <xf numFmtId="3" fontId="0" fillId="2" borderId="10" xfId="0" applyNumberFormat="1" applyFill="1" applyBorder="1" applyAlignment="1" applyProtection="1">
      <alignment horizontal="center"/>
      <protection locked="0"/>
    </xf>
    <xf numFmtId="10" fontId="0" fillId="2" borderId="10" xfId="0" applyNumberFormat="1" applyFill="1" applyBorder="1" applyAlignment="1" applyProtection="1">
      <alignment/>
      <protection locked="0"/>
    </xf>
    <xf numFmtId="3" fontId="0" fillId="2" borderId="12" xfId="0" applyNumberFormat="1" applyFill="1" applyBorder="1" applyAlignment="1" applyProtection="1">
      <alignment/>
      <protection locked="0"/>
    </xf>
    <xf numFmtId="3" fontId="0" fillId="2" borderId="11" xfId="0" applyNumberFormat="1" applyFill="1" applyBorder="1" applyAlignment="1" applyProtection="1">
      <alignment horizontal="center"/>
      <protection locked="0"/>
    </xf>
    <xf numFmtId="38" fontId="0" fillId="2" borderId="10" xfId="0" applyNumberFormat="1" applyFill="1" applyBorder="1" applyAlignment="1" applyProtection="1">
      <alignment/>
      <protection locked="0"/>
    </xf>
    <xf numFmtId="38" fontId="0" fillId="0" borderId="0" xfId="0" applyNumberFormat="1" applyBorder="1" applyAlignment="1">
      <alignment/>
    </xf>
    <xf numFmtId="38" fontId="0" fillId="0" borderId="0" xfId="0" applyNumberFormat="1" applyFill="1" applyBorder="1" applyAlignment="1">
      <alignment/>
    </xf>
    <xf numFmtId="38" fontId="2" fillId="0" borderId="0" xfId="0" applyNumberFormat="1" applyFont="1" applyBorder="1" applyAlignment="1">
      <alignment/>
    </xf>
    <xf numFmtId="38" fontId="0" fillId="2" borderId="11" xfId="0" applyNumberFormat="1" applyFill="1" applyBorder="1" applyAlignment="1" applyProtection="1">
      <alignment/>
      <protection locked="0"/>
    </xf>
    <xf numFmtId="168" fontId="0" fillId="2" borderId="11" xfId="0" applyNumberFormat="1" applyFill="1" applyBorder="1" applyAlignment="1" applyProtection="1">
      <alignment/>
      <protection locked="0"/>
    </xf>
    <xf numFmtId="1" fontId="0" fillId="2" borderId="10" xfId="0" applyNumberFormat="1" applyFill="1" applyBorder="1" applyAlignment="1" applyProtection="1">
      <alignment horizontal="center"/>
      <protection locked="0"/>
    </xf>
    <xf numFmtId="1" fontId="0" fillId="2" borderId="11" xfId="0" applyNumberFormat="1"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protection locked="0"/>
    </xf>
    <xf numFmtId="0" fontId="0" fillId="0" borderId="4" xfId="0" applyFill="1" applyBorder="1" applyAlignment="1">
      <alignment horizontal="center"/>
    </xf>
    <xf numFmtId="3" fontId="2" fillId="0" borderId="9" xfId="0" applyNumberFormat="1" applyFont="1" applyBorder="1" applyAlignment="1">
      <alignment/>
    </xf>
    <xf numFmtId="3" fontId="0" fillId="2" borderId="15" xfId="0" applyNumberFormat="1" applyFill="1" applyBorder="1" applyAlignment="1" applyProtection="1">
      <alignment/>
      <protection locked="0"/>
    </xf>
    <xf numFmtId="1" fontId="0" fillId="2" borderId="15" xfId="0" applyNumberFormat="1" applyFill="1" applyBorder="1" applyAlignment="1" applyProtection="1">
      <alignment horizontal="center"/>
      <protection locked="0"/>
    </xf>
    <xf numFmtId="3" fontId="0" fillId="2" borderId="15" xfId="0" applyNumberFormat="1" applyFill="1" applyBorder="1" applyAlignment="1" applyProtection="1">
      <alignment horizontal="center"/>
      <protection locked="0"/>
    </xf>
    <xf numFmtId="169" fontId="0" fillId="2" borderId="16" xfId="0" applyNumberFormat="1" applyFill="1" applyBorder="1" applyAlignment="1" applyProtection="1">
      <alignment/>
      <protection locked="0"/>
    </xf>
    <xf numFmtId="0" fontId="0" fillId="0" borderId="17" xfId="0" applyFill="1" applyBorder="1" applyAlignment="1" applyProtection="1">
      <alignment/>
      <protection locked="0"/>
    </xf>
    <xf numFmtId="0" fontId="3" fillId="0" borderId="0" xfId="0" applyFont="1" applyAlignment="1">
      <alignment/>
    </xf>
    <xf numFmtId="0" fontId="0" fillId="2" borderId="18" xfId="0" applyFill="1" applyBorder="1" applyAlignment="1" applyProtection="1">
      <alignment/>
      <protection locked="0"/>
    </xf>
    <xf numFmtId="0" fontId="5" fillId="0" borderId="0" xfId="0" applyFont="1" applyAlignment="1">
      <alignment/>
    </xf>
    <xf numFmtId="0" fontId="0" fillId="0" borderId="19" xfId="0" applyBorder="1" applyAlignment="1">
      <alignment/>
    </xf>
    <xf numFmtId="0" fontId="2" fillId="0" borderId="19" xfId="0" applyFont="1" applyBorder="1" applyAlignment="1">
      <alignment/>
    </xf>
    <xf numFmtId="0" fontId="0" fillId="0" borderId="20" xfId="0" applyBorder="1" applyAlignment="1">
      <alignment/>
    </xf>
    <xf numFmtId="169" fontId="0" fillId="3" borderId="0" xfId="0" applyNumberFormat="1" applyFill="1" applyBorder="1" applyAlignment="1" applyProtection="1">
      <alignment/>
      <protection locked="0"/>
    </xf>
    <xf numFmtId="0" fontId="0" fillId="3" borderId="0" xfId="0" applyFill="1" applyBorder="1" applyAlignment="1" applyProtection="1">
      <alignment/>
      <protection locked="0"/>
    </xf>
    <xf numFmtId="0" fontId="0" fillId="2" borderId="21" xfId="0" applyFill="1" applyBorder="1" applyAlignment="1" applyProtection="1">
      <alignment/>
      <protection locked="0"/>
    </xf>
    <xf numFmtId="0" fontId="0" fillId="2" borderId="22" xfId="0" applyFill="1" applyBorder="1" applyAlignment="1" applyProtection="1">
      <alignment/>
      <protection locked="0"/>
    </xf>
    <xf numFmtId="3" fontId="0" fillId="2" borderId="21" xfId="0" applyNumberFormat="1" applyFill="1" applyBorder="1" applyAlignment="1" applyProtection="1">
      <alignment/>
      <protection locked="0"/>
    </xf>
    <xf numFmtId="3" fontId="0" fillId="2" borderId="18" xfId="0" applyNumberFormat="1" applyFill="1" applyBorder="1" applyAlignment="1" applyProtection="1">
      <alignment/>
      <protection locked="0"/>
    </xf>
    <xf numFmtId="3" fontId="0" fillId="2" borderId="22" xfId="0" applyNumberFormat="1" applyFill="1" applyBorder="1" applyAlignment="1" applyProtection="1">
      <alignment/>
      <protection locked="0"/>
    </xf>
    <xf numFmtId="38" fontId="0" fillId="0" borderId="23" xfId="0" applyNumberFormat="1" applyBorder="1" applyAlignment="1">
      <alignment horizontal="center"/>
    </xf>
    <xf numFmtId="1" fontId="0" fillId="2" borderId="21" xfId="0" applyNumberFormat="1" applyFill="1" applyBorder="1" applyAlignment="1" applyProtection="1">
      <alignment horizontal="center"/>
      <protection locked="0"/>
    </xf>
    <xf numFmtId="1" fontId="0" fillId="2" borderId="18" xfId="0" applyNumberFormat="1" applyFill="1" applyBorder="1" applyAlignment="1" applyProtection="1">
      <alignment horizontal="center"/>
      <protection locked="0"/>
    </xf>
    <xf numFmtId="1" fontId="0" fillId="2" borderId="22" xfId="0" applyNumberFormat="1" applyFill="1" applyBorder="1" applyAlignment="1" applyProtection="1">
      <alignment horizontal="center"/>
      <protection locked="0"/>
    </xf>
    <xf numFmtId="0" fontId="4" fillId="0" borderId="9" xfId="0" applyFont="1" applyBorder="1" applyAlignment="1">
      <alignment/>
    </xf>
    <xf numFmtId="3" fontId="5" fillId="0" borderId="0" xfId="0" applyNumberFormat="1" applyFont="1" applyFill="1" applyBorder="1" applyAlignment="1">
      <alignment/>
    </xf>
    <xf numFmtId="3" fontId="0" fillId="3" borderId="0" xfId="0" applyNumberFormat="1" applyFill="1" applyBorder="1" applyAlignment="1" applyProtection="1">
      <alignment/>
      <protection locked="0"/>
    </xf>
    <xf numFmtId="38" fontId="0" fillId="0" borderId="16" xfId="0" applyNumberFormat="1"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38" fontId="0" fillId="0" borderId="18" xfId="0" applyNumberFormat="1" applyBorder="1" applyAlignment="1">
      <alignment horizontal="center"/>
    </xf>
    <xf numFmtId="38" fontId="0" fillId="0" borderId="24" xfId="0" applyNumberForma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0" fontId="0" fillId="2" borderId="12" xfId="0" applyFill="1" applyBorder="1" applyAlignment="1" applyProtection="1">
      <alignment/>
      <protection locked="0"/>
    </xf>
    <xf numFmtId="0" fontId="0" fillId="2" borderId="27" xfId="0" applyFill="1" applyBorder="1" applyAlignment="1" applyProtection="1">
      <alignment/>
      <protection locked="0"/>
    </xf>
    <xf numFmtId="0" fontId="0" fillId="2" borderId="28" xfId="0" applyFill="1" applyBorder="1" applyAlignment="1" applyProtection="1">
      <alignment/>
      <protection locked="0"/>
    </xf>
    <xf numFmtId="0" fontId="0" fillId="2" borderId="29" xfId="0" applyFill="1" applyBorder="1" applyAlignment="1" applyProtection="1">
      <alignment/>
      <protection locked="0"/>
    </xf>
    <xf numFmtId="38" fontId="0" fillId="0" borderId="25" xfId="0" applyNumberFormat="1" applyBorder="1" applyAlignment="1">
      <alignment horizontal="center"/>
    </xf>
    <xf numFmtId="38" fontId="0" fillId="0" borderId="26" xfId="0" applyNumberFormat="1" applyBorder="1" applyAlignment="1">
      <alignment horizontal="center"/>
    </xf>
    <xf numFmtId="38" fontId="0" fillId="0" borderId="22" xfId="0" applyNumberFormat="1" applyBorder="1" applyAlignment="1">
      <alignment horizontal="center"/>
    </xf>
    <xf numFmtId="168" fontId="0" fillId="2" borderId="12" xfId="0" applyNumberFormat="1" applyFill="1" applyBorder="1" applyAlignment="1" applyProtection="1">
      <alignment/>
      <protection locked="0"/>
    </xf>
    <xf numFmtId="0" fontId="0" fillId="0" borderId="3" xfId="0" applyBorder="1" applyAlignment="1">
      <alignment horizontal="center"/>
    </xf>
    <xf numFmtId="0" fontId="2" fillId="0" borderId="0" xfId="0" applyFont="1" applyBorder="1" applyAlignment="1">
      <alignment/>
    </xf>
    <xf numFmtId="169" fontId="0" fillId="0" borderId="3" xfId="0" applyNumberFormat="1" applyBorder="1" applyAlignment="1">
      <alignment/>
    </xf>
    <xf numFmtId="0" fontId="0" fillId="0" borderId="2" xfId="0" applyBorder="1" applyAlignment="1">
      <alignment horizontal="center"/>
    </xf>
    <xf numFmtId="3" fontId="0" fillId="2" borderId="27" xfId="0" applyNumberFormat="1" applyFill="1" applyBorder="1" applyAlignment="1" applyProtection="1">
      <alignment/>
      <protection locked="0"/>
    </xf>
    <xf numFmtId="3" fontId="0" fillId="2" borderId="28" xfId="0" applyNumberFormat="1" applyFill="1" applyBorder="1" applyAlignment="1" applyProtection="1">
      <alignment/>
      <protection locked="0"/>
    </xf>
    <xf numFmtId="0" fontId="0" fillId="0" borderId="30" xfId="0" applyBorder="1" applyAlignment="1">
      <alignment/>
    </xf>
    <xf numFmtId="0" fontId="0" fillId="0" borderId="31" xfId="0" applyBorder="1" applyAlignment="1">
      <alignment horizontal="center"/>
    </xf>
    <xf numFmtId="0" fontId="0" fillId="2" borderId="32" xfId="0" applyFill="1" applyBorder="1" applyAlignment="1" applyProtection="1">
      <alignment/>
      <protection locked="0"/>
    </xf>
    <xf numFmtId="0" fontId="0" fillId="2" borderId="13" xfId="0" applyFill="1" applyBorder="1" applyAlignment="1" applyProtection="1">
      <alignment/>
      <protection locked="0"/>
    </xf>
    <xf numFmtId="0" fontId="0" fillId="2" borderId="14" xfId="0" applyFill="1" applyBorder="1" applyAlignment="1" applyProtection="1">
      <alignment/>
      <protection locked="0"/>
    </xf>
    <xf numFmtId="0" fontId="0" fillId="2" borderId="32"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28" xfId="0" applyFill="1" applyBorder="1" applyAlignment="1" applyProtection="1">
      <alignment horizontal="center"/>
      <protection locked="0"/>
    </xf>
    <xf numFmtId="0" fontId="0" fillId="2" borderId="29" xfId="0" applyFill="1" applyBorder="1" applyAlignment="1" applyProtection="1">
      <alignment horizontal="center"/>
      <protection locked="0"/>
    </xf>
    <xf numFmtId="169" fontId="0" fillId="0" borderId="16" xfId="0" applyNumberFormat="1" applyBorder="1" applyAlignment="1">
      <alignment horizontal="center"/>
    </xf>
    <xf numFmtId="169" fontId="0" fillId="0" borderId="18" xfId="0" applyNumberFormat="1" applyBorder="1" applyAlignment="1">
      <alignment horizontal="center"/>
    </xf>
    <xf numFmtId="169" fontId="0" fillId="0" borderId="30" xfId="0" applyNumberFormat="1" applyBorder="1" applyAlignment="1">
      <alignment/>
    </xf>
    <xf numFmtId="169" fontId="0" fillId="0" borderId="25" xfId="0" applyNumberFormat="1" applyBorder="1" applyAlignment="1">
      <alignment horizontal="center"/>
    </xf>
    <xf numFmtId="169" fontId="0" fillId="0" borderId="22" xfId="0" applyNumberFormat="1" applyBorder="1" applyAlignment="1">
      <alignment horizontal="center"/>
    </xf>
    <xf numFmtId="169" fontId="0" fillId="2" borderId="26" xfId="0" applyNumberFormat="1" applyFill="1" applyBorder="1" applyAlignment="1" applyProtection="1">
      <alignment/>
      <protection locked="0"/>
    </xf>
    <xf numFmtId="169" fontId="0" fillId="2" borderId="12" xfId="0" applyNumberFormat="1" applyFill="1" applyBorder="1" applyAlignment="1" applyProtection="1">
      <alignment/>
      <protection locked="0"/>
    </xf>
    <xf numFmtId="169" fontId="0" fillId="2" borderId="27" xfId="0" applyNumberFormat="1" applyFill="1" applyBorder="1" applyAlignment="1" applyProtection="1">
      <alignment/>
      <protection locked="0"/>
    </xf>
    <xf numFmtId="0" fontId="0" fillId="2" borderId="33" xfId="0" applyFill="1" applyBorder="1" applyAlignment="1" applyProtection="1">
      <alignment/>
      <protection locked="0"/>
    </xf>
    <xf numFmtId="0" fontId="0" fillId="2" borderId="34" xfId="0" applyFill="1" applyBorder="1" applyAlignment="1" applyProtection="1">
      <alignment/>
      <protection locked="0"/>
    </xf>
    <xf numFmtId="169" fontId="0" fillId="0" borderId="10" xfId="0" applyNumberFormat="1" applyBorder="1" applyAlignment="1" applyProtection="1">
      <alignment/>
      <protection hidden="1"/>
    </xf>
    <xf numFmtId="0" fontId="0" fillId="2" borderId="16" xfId="0" applyFill="1" applyBorder="1" applyAlignment="1" applyProtection="1">
      <alignment/>
      <protection locked="0"/>
    </xf>
    <xf numFmtId="0" fontId="0" fillId="2" borderId="25" xfId="0" applyFill="1" applyBorder="1" applyAlignment="1" applyProtection="1">
      <alignment/>
      <protection locked="0"/>
    </xf>
    <xf numFmtId="169" fontId="0" fillId="2" borderId="24" xfId="0" applyNumberFormat="1" applyFill="1" applyBorder="1" applyAlignment="1" applyProtection="1">
      <alignment/>
      <protection locked="0"/>
    </xf>
    <xf numFmtId="0" fontId="2" fillId="0" borderId="1" xfId="0" applyFont="1" applyBorder="1" applyAlignment="1">
      <alignment/>
    </xf>
    <xf numFmtId="43" fontId="0" fillId="0" borderId="16" xfId="15" applyBorder="1" applyAlignment="1">
      <alignment horizontal="center"/>
    </xf>
    <xf numFmtId="43" fontId="0" fillId="0" borderId="18" xfId="15" applyBorder="1" applyAlignment="1">
      <alignment horizontal="center"/>
    </xf>
    <xf numFmtId="43" fontId="0" fillId="0" borderId="25" xfId="15" applyBorder="1" applyAlignment="1">
      <alignment horizontal="center"/>
    </xf>
    <xf numFmtId="43" fontId="0" fillId="0" borderId="22" xfId="15" applyBorder="1" applyAlignment="1">
      <alignment horizontal="center"/>
    </xf>
    <xf numFmtId="3" fontId="2" fillId="0" borderId="35" xfId="0" applyNumberFormat="1" applyFont="1" applyBorder="1" applyAlignment="1">
      <alignment/>
    </xf>
    <xf numFmtId="169" fontId="0" fillId="0" borderId="12" xfId="0" applyNumberFormat="1" applyBorder="1" applyAlignment="1">
      <alignment/>
    </xf>
    <xf numFmtId="169" fontId="0" fillId="0" borderId="11" xfId="0" applyNumberFormat="1" applyBorder="1" applyAlignment="1" applyProtection="1">
      <alignment/>
      <protection hidden="1"/>
    </xf>
    <xf numFmtId="169" fontId="0" fillId="0" borderId="30" xfId="0" applyNumberFormat="1" applyFill="1" applyBorder="1" applyAlignment="1" applyProtection="1">
      <alignment/>
      <protection locked="0"/>
    </xf>
    <xf numFmtId="38" fontId="0" fillId="0" borderId="1" xfId="0" applyNumberFormat="1" applyBorder="1" applyAlignment="1">
      <alignment horizontal="center"/>
    </xf>
    <xf numFmtId="3" fontId="0" fillId="0" borderId="18" xfId="0" applyNumberFormat="1" applyBorder="1" applyAlignment="1">
      <alignment horizontal="center"/>
    </xf>
    <xf numFmtId="3" fontId="0" fillId="0" borderId="16" xfId="0" applyNumberFormat="1" applyFill="1" applyBorder="1" applyAlignment="1">
      <alignment horizontal="center"/>
    </xf>
    <xf numFmtId="38" fontId="0" fillId="0" borderId="36" xfId="0" applyNumberFormat="1" applyBorder="1" applyAlignment="1">
      <alignment/>
    </xf>
    <xf numFmtId="0" fontId="0" fillId="0" borderId="36" xfId="0" applyBorder="1" applyAlignment="1">
      <alignment/>
    </xf>
    <xf numFmtId="38" fontId="0" fillId="0" borderId="37" xfId="0" applyNumberFormat="1" applyBorder="1" applyAlignment="1">
      <alignment/>
    </xf>
    <xf numFmtId="0" fontId="0" fillId="0" borderId="37" xfId="0" applyBorder="1" applyAlignment="1">
      <alignment/>
    </xf>
    <xf numFmtId="38" fontId="0" fillId="0" borderId="38" xfId="0" applyNumberFormat="1" applyBorder="1" applyAlignment="1">
      <alignment/>
    </xf>
    <xf numFmtId="0" fontId="0" fillId="0" borderId="38" xfId="0" applyBorder="1" applyAlignment="1">
      <alignment/>
    </xf>
    <xf numFmtId="38" fontId="0" fillId="0" borderId="18" xfId="0" applyNumberFormat="1" applyFill="1" applyBorder="1" applyAlignment="1" applyProtection="1">
      <alignment horizontal="center"/>
      <protection/>
    </xf>
    <xf numFmtId="38" fontId="0" fillId="0" borderId="39" xfId="0" applyNumberFormat="1" applyBorder="1" applyAlignment="1">
      <alignment horizontal="center"/>
    </xf>
    <xf numFmtId="38" fontId="0" fillId="0" borderId="40" xfId="0" applyNumberFormat="1" applyFill="1" applyBorder="1" applyAlignment="1" applyProtection="1">
      <alignment horizontal="center"/>
      <protection/>
    </xf>
    <xf numFmtId="38" fontId="0" fillId="0" borderId="41" xfId="0" applyNumberFormat="1" applyFill="1" applyBorder="1" applyAlignment="1" applyProtection="1">
      <alignment horizontal="center"/>
      <protection/>
    </xf>
    <xf numFmtId="38" fontId="0" fillId="0" borderId="22" xfId="0" applyNumberFormat="1" applyFill="1" applyBorder="1" applyAlignment="1" applyProtection="1">
      <alignment horizontal="center"/>
      <protection/>
    </xf>
    <xf numFmtId="38" fontId="0" fillId="0" borderId="42" xfId="0" applyNumberFormat="1" applyBorder="1" applyAlignment="1">
      <alignment horizontal="center"/>
    </xf>
    <xf numFmtId="38" fontId="0" fillId="0" borderId="40" xfId="0" applyNumberFormat="1" applyBorder="1" applyAlignment="1">
      <alignment horizontal="center"/>
    </xf>
    <xf numFmtId="38" fontId="0" fillId="0" borderId="41" xfId="0" applyNumberFormat="1" applyBorder="1" applyAlignment="1">
      <alignment horizontal="center"/>
    </xf>
    <xf numFmtId="38" fontId="0" fillId="0" borderId="37" xfId="0" applyNumberFormat="1" applyFill="1" applyBorder="1" applyAlignment="1">
      <alignment/>
    </xf>
    <xf numFmtId="38" fontId="0" fillId="0" borderId="37" xfId="0" applyNumberFormat="1" applyBorder="1" applyAlignment="1" applyProtection="1">
      <alignment/>
      <protection hidden="1"/>
    </xf>
    <xf numFmtId="38" fontId="0" fillId="2" borderId="43" xfId="0" applyNumberFormat="1" applyFill="1" applyBorder="1" applyAlignment="1" applyProtection="1">
      <alignment/>
      <protection locked="0"/>
    </xf>
    <xf numFmtId="38" fontId="0" fillId="0" borderId="36" xfId="17" applyNumberFormat="1" applyFont="1" applyBorder="1" applyAlignment="1" applyProtection="1">
      <alignment/>
      <protection/>
    </xf>
    <xf numFmtId="38" fontId="0" fillId="0" borderId="38" xfId="17" applyNumberFormat="1" applyFont="1" applyBorder="1" applyAlignment="1" applyProtection="1">
      <alignment/>
      <protection/>
    </xf>
    <xf numFmtId="38" fontId="0" fillId="0" borderId="44" xfId="0" applyNumberFormat="1" applyBorder="1" applyAlignment="1">
      <alignment/>
    </xf>
    <xf numFmtId="38" fontId="0" fillId="0" borderId="45" xfId="0" applyNumberFormat="1" applyBorder="1" applyAlignment="1">
      <alignment/>
    </xf>
    <xf numFmtId="0" fontId="5" fillId="0" borderId="0" xfId="0" applyFont="1" applyBorder="1" applyAlignment="1">
      <alignment/>
    </xf>
    <xf numFmtId="3" fontId="2" fillId="0" borderId="0" xfId="0" applyNumberFormat="1" applyFont="1" applyBorder="1" applyAlignment="1">
      <alignment/>
    </xf>
    <xf numFmtId="3" fontId="2" fillId="0" borderId="1" xfId="0" applyNumberFormat="1" applyFont="1" applyBorder="1" applyAlignment="1">
      <alignment/>
    </xf>
    <xf numFmtId="0" fontId="2" fillId="0" borderId="0" xfId="0" applyFont="1" applyFill="1" applyBorder="1" applyAlignment="1">
      <alignment/>
    </xf>
    <xf numFmtId="3" fontId="0" fillId="3" borderId="0" xfId="0" applyNumberFormat="1" applyFill="1" applyBorder="1" applyAlignment="1">
      <alignment/>
    </xf>
    <xf numFmtId="38" fontId="0" fillId="3" borderId="0" xfId="0" applyNumberFormat="1" applyFill="1" applyBorder="1" applyAlignment="1">
      <alignment/>
    </xf>
    <xf numFmtId="3" fontId="2" fillId="0" borderId="23" xfId="0" applyNumberFormat="1" applyFont="1" applyBorder="1" applyAlignment="1">
      <alignment/>
    </xf>
    <xf numFmtId="3" fontId="2" fillId="0" borderId="37" xfId="0" applyNumberFormat="1" applyFont="1" applyBorder="1" applyAlignment="1">
      <alignment/>
    </xf>
    <xf numFmtId="3" fontId="0" fillId="0" borderId="37" xfId="0" applyNumberFormat="1" applyBorder="1" applyAlignment="1">
      <alignment/>
    </xf>
    <xf numFmtId="3" fontId="2" fillId="0" borderId="46" xfId="0" applyNumberFormat="1" applyFont="1" applyBorder="1" applyAlignment="1">
      <alignment/>
    </xf>
    <xf numFmtId="38" fontId="0" fillId="0" borderId="30" xfId="0" applyNumberFormat="1" applyFill="1" applyBorder="1" applyAlignment="1" applyProtection="1">
      <alignment horizontal="center"/>
      <protection/>
    </xf>
    <xf numFmtId="38" fontId="0" fillId="0" borderId="26" xfId="0" applyNumberFormat="1" applyFill="1" applyBorder="1" applyAlignment="1" applyProtection="1">
      <alignment horizontal="center"/>
      <protection/>
    </xf>
    <xf numFmtId="38" fontId="0" fillId="0" borderId="31" xfId="0" applyNumberFormat="1" applyBorder="1" applyAlignment="1">
      <alignment/>
    </xf>
    <xf numFmtId="0" fontId="0" fillId="0" borderId="31" xfId="0" applyBorder="1" applyAlignment="1">
      <alignment/>
    </xf>
    <xf numFmtId="38" fontId="0" fillId="0" borderId="9" xfId="0" applyNumberFormat="1" applyBorder="1" applyAlignment="1">
      <alignment horizontal="center"/>
    </xf>
    <xf numFmtId="38" fontId="0" fillId="0" borderId="8" xfId="0" applyNumberFormat="1" applyBorder="1" applyAlignment="1">
      <alignment horizontal="center"/>
    </xf>
    <xf numFmtId="38" fontId="0" fillId="0" borderId="3" xfId="0" applyNumberFormat="1" applyBorder="1" applyAlignment="1">
      <alignment/>
    </xf>
    <xf numFmtId="3" fontId="0" fillId="0" borderId="46" xfId="0" applyNumberFormat="1" applyBorder="1" applyAlignment="1">
      <alignment/>
    </xf>
    <xf numFmtId="3" fontId="0" fillId="0" borderId="37" xfId="0" applyNumberFormat="1" applyFont="1" applyBorder="1" applyAlignment="1">
      <alignment/>
    </xf>
    <xf numFmtId="43" fontId="0" fillId="0" borderId="47" xfId="15" applyBorder="1" applyAlignment="1">
      <alignment horizontal="center"/>
    </xf>
    <xf numFmtId="43" fontId="0" fillId="0" borderId="48" xfId="15" applyBorder="1" applyAlignment="1">
      <alignment horizontal="center"/>
    </xf>
    <xf numFmtId="43" fontId="0" fillId="0" borderId="34" xfId="15" applyBorder="1" applyAlignment="1">
      <alignment horizontal="center"/>
    </xf>
    <xf numFmtId="43" fontId="0" fillId="0" borderId="21" xfId="15" applyBorder="1" applyAlignment="1">
      <alignment horizontal="center"/>
    </xf>
    <xf numFmtId="3" fontId="0" fillId="0" borderId="0" xfId="0" applyNumberFormat="1" applyFill="1" applyBorder="1" applyAlignment="1" applyProtection="1">
      <alignment/>
      <protection/>
    </xf>
    <xf numFmtId="0" fontId="0" fillId="0" borderId="0" xfId="0" applyFill="1" applyBorder="1" applyAlignment="1" applyProtection="1">
      <alignment/>
      <protection/>
    </xf>
    <xf numFmtId="0" fontId="7" fillId="0" borderId="0" xfId="20" applyFont="1" applyAlignment="1">
      <alignment/>
    </xf>
    <xf numFmtId="0" fontId="9" fillId="0" borderId="0" xfId="20" applyFont="1" applyAlignment="1">
      <alignment/>
    </xf>
    <xf numFmtId="169" fontId="0" fillId="0" borderId="0" xfId="0" applyNumberFormat="1" applyBorder="1" applyAlignment="1" applyProtection="1">
      <alignment/>
      <protection/>
    </xf>
    <xf numFmtId="169" fontId="0" fillId="0" borderId="4" xfId="0" applyNumberFormat="1" applyBorder="1" applyAlignment="1" applyProtection="1">
      <alignment/>
      <protection/>
    </xf>
    <xf numFmtId="3" fontId="0" fillId="0" borderId="0" xfId="0" applyNumberFormat="1" applyBorder="1" applyAlignment="1" applyProtection="1">
      <alignment/>
      <protection/>
    </xf>
    <xf numFmtId="3" fontId="0" fillId="0" borderId="4" xfId="0" applyNumberFormat="1" applyBorder="1" applyAlignment="1" applyProtection="1">
      <alignment/>
      <protection/>
    </xf>
    <xf numFmtId="3" fontId="0" fillId="0" borderId="0" xfId="0" applyNumberFormat="1" applyFill="1" applyBorder="1" applyAlignment="1" applyProtection="1">
      <alignment horizontal="center"/>
      <protection/>
    </xf>
    <xf numFmtId="0" fontId="0" fillId="0" borderId="0" xfId="0" applyBorder="1" applyAlignment="1" applyProtection="1">
      <alignment/>
      <protection/>
    </xf>
    <xf numFmtId="3" fontId="0" fillId="0" borderId="4" xfId="0" applyNumberFormat="1" applyFill="1" applyBorder="1" applyAlignment="1" applyProtection="1">
      <alignment/>
      <protection/>
    </xf>
    <xf numFmtId="3" fontId="0" fillId="0" borderId="0" xfId="0" applyNumberFormat="1" applyFont="1" applyFill="1" applyBorder="1" applyAlignment="1" applyProtection="1">
      <alignment/>
      <protection/>
    </xf>
    <xf numFmtId="0" fontId="2" fillId="0" borderId="9" xfId="0" applyFont="1" applyBorder="1" applyAlignment="1" applyProtection="1">
      <alignment/>
      <protection/>
    </xf>
    <xf numFmtId="0" fontId="0" fillId="0" borderId="1" xfId="0" applyBorder="1" applyAlignment="1" applyProtection="1">
      <alignment/>
      <protection/>
    </xf>
    <xf numFmtId="0" fontId="0" fillId="0" borderId="2" xfId="0" applyBorder="1" applyAlignment="1" applyProtection="1">
      <alignment/>
      <protection/>
    </xf>
    <xf numFmtId="3" fontId="0" fillId="0" borderId="3" xfId="0" applyNumberFormat="1" applyBorder="1" applyAlignment="1" applyProtection="1">
      <alignment/>
      <protection/>
    </xf>
    <xf numFmtId="3" fontId="2" fillId="0" borderId="3" xfId="0" applyNumberFormat="1" applyFont="1" applyBorder="1" applyAlignment="1" applyProtection="1">
      <alignment/>
      <protection/>
    </xf>
    <xf numFmtId="3" fontId="0" fillId="0" borderId="0" xfId="0" applyNumberFormat="1" applyBorder="1" applyAlignment="1" applyProtection="1">
      <alignment horizontal="center"/>
      <protection/>
    </xf>
    <xf numFmtId="3" fontId="0" fillId="3" borderId="0" xfId="0" applyNumberFormat="1" applyFill="1" applyBorder="1" applyAlignment="1" applyProtection="1">
      <alignment/>
      <protection/>
    </xf>
    <xf numFmtId="3" fontId="4" fillId="0" borderId="9" xfId="0" applyNumberFormat="1" applyFont="1" applyBorder="1" applyAlignment="1" applyProtection="1">
      <alignment/>
      <protection/>
    </xf>
    <xf numFmtId="3" fontId="0" fillId="0" borderId="1" xfId="0" applyNumberFormat="1" applyFill="1" applyBorder="1" applyAlignment="1" applyProtection="1">
      <alignment horizontal="center"/>
      <protection/>
    </xf>
    <xf numFmtId="3" fontId="0" fillId="0" borderId="3" xfId="0" applyNumberFormat="1" applyFill="1" applyBorder="1" applyAlignment="1" applyProtection="1">
      <alignment/>
      <protection/>
    </xf>
    <xf numFmtId="0" fontId="0" fillId="0" borderId="3" xfId="0" applyBorder="1" applyAlignment="1" applyProtection="1">
      <alignment/>
      <protection/>
    </xf>
    <xf numFmtId="3" fontId="0" fillId="0" borderId="4" xfId="0" applyNumberFormat="1" applyBorder="1" applyAlignment="1" applyProtection="1">
      <alignment horizontal="center"/>
      <protection/>
    </xf>
    <xf numFmtId="0" fontId="10" fillId="0" borderId="0" xfId="0" applyFont="1" applyAlignment="1">
      <alignment/>
    </xf>
    <xf numFmtId="0" fontId="0" fillId="0" borderId="0" xfId="0" applyFont="1" applyFill="1" applyAlignment="1">
      <alignment/>
    </xf>
    <xf numFmtId="0" fontId="0" fillId="0" borderId="0" xfId="0" applyFont="1" applyFill="1" applyAlignment="1">
      <alignment/>
    </xf>
    <xf numFmtId="0" fontId="12" fillId="0" borderId="0" xfId="0" applyFont="1" applyAlignment="1">
      <alignment/>
    </xf>
    <xf numFmtId="0" fontId="0" fillId="0" borderId="0" xfId="0" applyFont="1" applyAlignment="1">
      <alignment/>
    </xf>
    <xf numFmtId="3" fontId="0" fillId="0" borderId="37" xfId="0" applyNumberFormat="1" applyBorder="1" applyAlignment="1">
      <alignment horizontal="left" indent="1"/>
    </xf>
    <xf numFmtId="0" fontId="13" fillId="0" borderId="0" xfId="0" applyFont="1" applyFill="1" applyBorder="1" applyAlignment="1" applyProtection="1">
      <alignment/>
      <protection/>
    </xf>
    <xf numFmtId="0" fontId="13" fillId="4" borderId="10" xfId="0" applyFont="1" applyFill="1" applyBorder="1" applyAlignment="1" applyProtection="1">
      <alignment/>
      <protection/>
    </xf>
    <xf numFmtId="0" fontId="13" fillId="2" borderId="10" xfId="0" applyFont="1" applyFill="1" applyBorder="1" applyAlignment="1" applyProtection="1">
      <alignment/>
      <protection/>
    </xf>
    <xf numFmtId="0" fontId="0" fillId="0" borderId="0" xfId="0" applyFont="1" applyBorder="1" applyAlignment="1" applyProtection="1">
      <alignment horizontal="lef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protection/>
    </xf>
    <xf numFmtId="0" fontId="0" fillId="0" borderId="0" xfId="20" applyFont="1" applyAlignment="1" applyProtection="1">
      <alignment horizontal="left"/>
      <protection/>
    </xf>
    <xf numFmtId="0" fontId="0" fillId="0" borderId="0" xfId="0" applyFont="1" applyAlignment="1" applyProtection="1">
      <alignment/>
      <protection/>
    </xf>
    <xf numFmtId="0" fontId="16" fillId="0" borderId="0" xfId="0" applyFont="1" applyAlignment="1">
      <alignment/>
    </xf>
    <xf numFmtId="0" fontId="17" fillId="0" borderId="0" xfId="0" applyFont="1" applyAlignment="1">
      <alignment horizontal="left"/>
    </xf>
    <xf numFmtId="0" fontId="18" fillId="0" borderId="0" xfId="0" applyFont="1" applyAlignment="1">
      <alignment/>
    </xf>
    <xf numFmtId="0" fontId="17" fillId="0" borderId="0" xfId="0" applyFont="1" applyAlignment="1">
      <alignment wrapText="1"/>
    </xf>
    <xf numFmtId="0" fontId="13" fillId="0" borderId="0" xfId="0" applyFont="1" applyBorder="1" applyAlignment="1" applyProtection="1">
      <alignment/>
      <protection/>
    </xf>
    <xf numFmtId="0" fontId="19" fillId="0" borderId="0" xfId="0" applyFont="1" applyBorder="1" applyAlignment="1">
      <alignment horizontal="left"/>
    </xf>
    <xf numFmtId="0" fontId="2" fillId="0" borderId="31" xfId="0" applyFont="1" applyBorder="1" applyAlignment="1">
      <alignment horizontal="center"/>
    </xf>
    <xf numFmtId="0" fontId="2" fillId="0" borderId="26" xfId="0" applyFont="1" applyBorder="1" applyAlignment="1">
      <alignment horizontal="center"/>
    </xf>
    <xf numFmtId="169" fontId="2" fillId="0" borderId="31" xfId="0" applyNumberFormat="1" applyFont="1" applyBorder="1" applyAlignment="1">
      <alignment horizontal="center"/>
    </xf>
    <xf numFmtId="169" fontId="2" fillId="0" borderId="26" xfId="0" applyNumberFormat="1" applyFont="1" applyBorder="1" applyAlignment="1">
      <alignment horizontal="center"/>
    </xf>
    <xf numFmtId="0" fontId="13" fillId="0" borderId="0" xfId="0" applyFont="1" applyFill="1" applyBorder="1" applyAlignment="1" applyProtection="1">
      <alignment horizontal="left"/>
      <protection/>
    </xf>
    <xf numFmtId="0" fontId="13" fillId="2" borderId="10" xfId="0" applyFont="1" applyFill="1" applyBorder="1" applyAlignment="1" applyProtection="1">
      <alignment horizontal="left"/>
      <protection/>
    </xf>
    <xf numFmtId="0" fontId="2" fillId="0" borderId="31" xfId="0" applyFont="1" applyBorder="1" applyAlignment="1">
      <alignment/>
    </xf>
    <xf numFmtId="14" fontId="0" fillId="0" borderId="0" xfId="0" applyNumberFormat="1" applyFont="1" applyAlignment="1" applyProtection="1">
      <alignment horizontal="left"/>
      <protection/>
    </xf>
    <xf numFmtId="3" fontId="0" fillId="0" borderId="10" xfId="0" applyNumberFormat="1" applyFill="1" applyBorder="1" applyAlignment="1" applyProtection="1">
      <alignment/>
      <protection/>
    </xf>
    <xf numFmtId="0" fontId="2" fillId="2" borderId="10" xfId="0" applyFont="1" applyFill="1" applyBorder="1" applyAlignment="1" applyProtection="1">
      <alignment horizontal="left"/>
      <protection locked="0"/>
    </xf>
    <xf numFmtId="0" fontId="2" fillId="2" borderId="49" xfId="0" applyFont="1" applyFill="1" applyBorder="1" applyAlignment="1" applyProtection="1">
      <alignment/>
      <protection locked="0"/>
    </xf>
    <xf numFmtId="0" fontId="2" fillId="2" borderId="43" xfId="0" applyFont="1" applyFill="1" applyBorder="1" applyAlignment="1" applyProtection="1">
      <alignment/>
      <protection locked="0"/>
    </xf>
    <xf numFmtId="0" fontId="2" fillId="2" borderId="15" xfId="0" applyFont="1" applyFill="1" applyBorder="1" applyAlignment="1" applyProtection="1">
      <alignment/>
      <protection locked="0"/>
    </xf>
    <xf numFmtId="0" fontId="2" fillId="0" borderId="19" xfId="0" applyNumberFormat="1" applyFont="1" applyBorder="1" applyAlignment="1">
      <alignment/>
    </xf>
    <xf numFmtId="0" fontId="2" fillId="0" borderId="35" xfId="0" applyNumberFormat="1" applyFont="1" applyBorder="1" applyAlignment="1">
      <alignment horizontal="left"/>
    </xf>
    <xf numFmtId="0" fontId="6" fillId="0" borderId="0" xfId="0" applyFont="1" applyBorder="1" applyAlignment="1">
      <alignment/>
    </xf>
    <xf numFmtId="0" fontId="6" fillId="0" borderId="0" xfId="0" applyFont="1" applyFill="1" applyBorder="1" applyAlignment="1">
      <alignment/>
    </xf>
    <xf numFmtId="168" fontId="0" fillId="2" borderId="27" xfId="0" applyNumberFormat="1" applyFill="1" applyBorder="1" applyAlignment="1" applyProtection="1">
      <alignment/>
      <protection locked="0"/>
    </xf>
    <xf numFmtId="168" fontId="0" fillId="2" borderId="28" xfId="0" applyNumberFormat="1" applyFill="1" applyBorder="1" applyAlignment="1" applyProtection="1">
      <alignment/>
      <protection locked="0"/>
    </xf>
    <xf numFmtId="168" fontId="0" fillId="2" borderId="29" xfId="0" applyNumberFormat="1" applyFill="1" applyBorder="1" applyAlignment="1" applyProtection="1">
      <alignment/>
      <protection locked="0"/>
    </xf>
    <xf numFmtId="169" fontId="0" fillId="0" borderId="35" xfId="0" applyNumberFormat="1" applyBorder="1" applyAlignment="1">
      <alignment/>
    </xf>
    <xf numFmtId="169" fontId="0" fillId="0" borderId="19" xfId="0" applyNumberFormat="1" applyBorder="1" applyAlignment="1">
      <alignment/>
    </xf>
    <xf numFmtId="169" fontId="0" fillId="0" borderId="20" xfId="0" applyNumberFormat="1" applyBorder="1" applyAlignment="1">
      <alignment/>
    </xf>
    <xf numFmtId="3" fontId="0" fillId="2" borderId="32" xfId="0" applyNumberFormat="1" applyFill="1" applyBorder="1" applyAlignment="1" applyProtection="1">
      <alignment/>
      <protection locked="0"/>
    </xf>
    <xf numFmtId="3" fontId="0" fillId="2" borderId="13" xfId="0" applyNumberFormat="1" applyFill="1" applyBorder="1" applyAlignment="1" applyProtection="1">
      <alignment/>
      <protection locked="0"/>
    </xf>
    <xf numFmtId="3" fontId="0" fillId="2" borderId="14" xfId="0" applyNumberFormat="1" applyFill="1" applyBorder="1" applyAlignment="1" applyProtection="1">
      <alignment/>
      <protection locked="0"/>
    </xf>
    <xf numFmtId="0" fontId="0" fillId="3" borderId="0" xfId="0" applyFill="1" applyBorder="1" applyAlignment="1" applyProtection="1">
      <alignment horizontal="center"/>
      <protection/>
    </xf>
    <xf numFmtId="0" fontId="0" fillId="3" borderId="1" xfId="0" applyFill="1" applyBorder="1" applyAlignment="1" applyProtection="1">
      <alignment horizontal="center"/>
      <protection/>
    </xf>
    <xf numFmtId="0" fontId="0" fillId="0" borderId="6" xfId="0" applyBorder="1" applyAlignment="1" applyProtection="1">
      <alignment/>
      <protection/>
    </xf>
    <xf numFmtId="168" fontId="0" fillId="3" borderId="0" xfId="0" applyNumberFormat="1" applyFill="1" applyBorder="1" applyAlignment="1" applyProtection="1">
      <alignment/>
      <protection/>
    </xf>
    <xf numFmtId="0" fontId="0" fillId="2" borderId="49" xfId="0" applyFill="1" applyBorder="1" applyAlignment="1" applyProtection="1">
      <alignment/>
      <protection locked="0"/>
    </xf>
    <xf numFmtId="0" fontId="22" fillId="0" borderId="0" xfId="0" applyFont="1" applyFill="1" applyBorder="1" applyAlignment="1">
      <alignment/>
    </xf>
    <xf numFmtId="0" fontId="0" fillId="0" borderId="0" xfId="0" applyFont="1" applyFill="1" applyBorder="1" applyAlignment="1" applyProtection="1">
      <alignment/>
      <protection/>
    </xf>
    <xf numFmtId="0" fontId="22" fillId="0" borderId="0" xfId="0" applyFont="1" applyBorder="1" applyAlignment="1">
      <alignment/>
    </xf>
    <xf numFmtId="0" fontId="0" fillId="0" borderId="0" xfId="0" applyBorder="1" applyAlignment="1">
      <alignment horizontal="left"/>
    </xf>
    <xf numFmtId="0" fontId="0" fillId="0" borderId="0" xfId="0" applyFont="1" applyBorder="1" applyAlignment="1">
      <alignment/>
    </xf>
    <xf numFmtId="0" fontId="0" fillId="2" borderId="24" xfId="0" applyFill="1" applyBorder="1" applyAlignment="1" applyProtection="1">
      <alignment/>
      <protection locked="0"/>
    </xf>
    <xf numFmtId="0" fontId="2" fillId="0" borderId="23" xfId="0" applyFont="1" applyBorder="1" applyAlignment="1">
      <alignment horizontal="center"/>
    </xf>
    <xf numFmtId="169" fontId="0" fillId="0" borderId="50" xfId="0" applyNumberFormat="1" applyBorder="1" applyAlignment="1">
      <alignment/>
    </xf>
    <xf numFmtId="169" fontId="0" fillId="0" borderId="51" xfId="0" applyNumberFormat="1" applyBorder="1" applyAlignment="1">
      <alignment/>
    </xf>
    <xf numFmtId="0" fontId="23" fillId="0" borderId="0" xfId="0" applyFont="1" applyAlignment="1">
      <alignment/>
    </xf>
    <xf numFmtId="0" fontId="22" fillId="0" borderId="0" xfId="0" applyFont="1" applyAlignment="1">
      <alignment/>
    </xf>
    <xf numFmtId="0" fontId="22" fillId="0" borderId="0" xfId="0" applyFont="1" applyAlignment="1">
      <alignment/>
    </xf>
    <xf numFmtId="0" fontId="0" fillId="3" borderId="0" xfId="0" applyFill="1" applyBorder="1" applyAlignment="1" applyProtection="1">
      <alignment/>
      <protection/>
    </xf>
    <xf numFmtId="0" fontId="20" fillId="0" borderId="0" xfId="20" applyFont="1" applyAlignment="1">
      <alignment horizontal="left" indent="1"/>
    </xf>
    <xf numFmtId="168" fontId="0" fillId="3" borderId="0" xfId="0" applyNumberFormat="1" applyFill="1" applyBorder="1" applyAlignment="1" applyProtection="1">
      <alignment/>
      <protection locked="0"/>
    </xf>
    <xf numFmtId="38" fontId="0" fillId="0" borderId="4" xfId="0" applyNumberFormat="1" applyBorder="1" applyAlignment="1">
      <alignment/>
    </xf>
    <xf numFmtId="38" fontId="0" fillId="0" borderId="52" xfId="0" applyNumberFormat="1" applyBorder="1" applyAlignment="1">
      <alignment/>
    </xf>
    <xf numFmtId="38" fontId="0" fillId="0" borderId="53" xfId="0" applyNumberFormat="1" applyBorder="1" applyAlignment="1">
      <alignment/>
    </xf>
    <xf numFmtId="0" fontId="0" fillId="0" borderId="9" xfId="0" applyBorder="1" applyAlignment="1">
      <alignment horizontal="center"/>
    </xf>
    <xf numFmtId="0" fontId="24" fillId="0" borderId="0" xfId="20" applyFont="1" applyAlignment="1" applyProtection="1">
      <alignment horizontal="left"/>
      <protection/>
    </xf>
    <xf numFmtId="0" fontId="26" fillId="0" borderId="0" xfId="0" applyFont="1" applyAlignment="1">
      <alignment/>
    </xf>
    <xf numFmtId="0" fontId="25" fillId="0" borderId="0" xfId="20" applyFont="1" applyAlignment="1">
      <alignment/>
    </xf>
    <xf numFmtId="0" fontId="0" fillId="5" borderId="0" xfId="0" applyFont="1" applyFill="1" applyAlignment="1">
      <alignment/>
    </xf>
    <xf numFmtId="0" fontId="0" fillId="5" borderId="0" xfId="0" applyFill="1" applyAlignment="1">
      <alignment/>
    </xf>
    <xf numFmtId="0" fontId="0" fillId="5" borderId="0" xfId="0" applyFont="1" applyFill="1" applyAlignment="1">
      <alignment/>
    </xf>
    <xf numFmtId="0" fontId="0" fillId="6" borderId="0" xfId="0" applyFill="1" applyAlignment="1">
      <alignment/>
    </xf>
    <xf numFmtId="0" fontId="11" fillId="7" borderId="54" xfId="0" applyFont="1" applyFill="1" applyBorder="1" applyAlignment="1">
      <alignment/>
    </xf>
    <xf numFmtId="0" fontId="26" fillId="5" borderId="0" xfId="0" applyFont="1" applyFill="1" applyAlignment="1">
      <alignment/>
    </xf>
    <xf numFmtId="0" fontId="26" fillId="6" borderId="0" xfId="0" applyFont="1" applyFill="1" applyAlignment="1">
      <alignment/>
    </xf>
    <xf numFmtId="0" fontId="25" fillId="0" borderId="0" xfId="20" applyFont="1" applyAlignment="1">
      <alignment horizontal="left" indent="1"/>
    </xf>
    <xf numFmtId="0" fontId="26" fillId="0" borderId="0" xfId="0" applyFont="1" applyAlignment="1">
      <alignment horizontal="left" indent="1"/>
    </xf>
    <xf numFmtId="168" fontId="0" fillId="3" borderId="1" xfId="0" applyNumberFormat="1" applyFill="1" applyBorder="1" applyAlignment="1" applyProtection="1">
      <alignment/>
      <protection/>
    </xf>
    <xf numFmtId="168" fontId="0" fillId="3" borderId="6" xfId="0" applyNumberFormat="1" applyFill="1" applyBorder="1" applyAlignment="1" applyProtection="1">
      <alignment/>
      <protection/>
    </xf>
    <xf numFmtId="0" fontId="6" fillId="0" borderId="0" xfId="0" applyFont="1" applyAlignment="1">
      <alignment/>
    </xf>
    <xf numFmtId="0" fontId="0" fillId="0" borderId="0" xfId="0" applyFont="1" applyFill="1" applyAlignment="1">
      <alignment/>
    </xf>
    <xf numFmtId="0" fontId="19"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168" fontId="0" fillId="3" borderId="19" xfId="0" applyNumberFormat="1" applyFill="1" applyBorder="1" applyAlignment="1" applyProtection="1">
      <alignment/>
      <protection/>
    </xf>
    <xf numFmtId="0" fontId="27" fillId="0" borderId="0" xfId="0" applyFont="1" applyAlignment="1">
      <alignment/>
    </xf>
    <xf numFmtId="0" fontId="0" fillId="0" borderId="34" xfId="0" applyBorder="1" applyAlignment="1">
      <alignment horizontal="center"/>
    </xf>
    <xf numFmtId="0" fontId="0" fillId="0" borderId="21" xfId="0" applyBorder="1" applyAlignment="1">
      <alignment horizontal="center"/>
    </xf>
    <xf numFmtId="169" fontId="0" fillId="0" borderId="27" xfId="0" applyNumberFormat="1" applyBorder="1" applyAlignment="1">
      <alignment/>
    </xf>
    <xf numFmtId="0" fontId="0" fillId="0" borderId="9" xfId="0" applyBorder="1" applyAlignment="1">
      <alignment/>
    </xf>
    <xf numFmtId="6" fontId="0" fillId="0" borderId="24" xfId="0" applyNumberFormat="1" applyBorder="1" applyAlignment="1">
      <alignment/>
    </xf>
    <xf numFmtId="0" fontId="0" fillId="2" borderId="55" xfId="0" applyFill="1" applyBorder="1" applyAlignment="1" applyProtection="1">
      <alignment horizontal="center"/>
      <protection locked="0"/>
    </xf>
    <xf numFmtId="3" fontId="0" fillId="2" borderId="49" xfId="0" applyNumberFormat="1" applyFill="1" applyBorder="1" applyAlignment="1" applyProtection="1">
      <alignment/>
      <protection locked="0"/>
    </xf>
    <xf numFmtId="0" fontId="0" fillId="2" borderId="56" xfId="0" applyFill="1" applyBorder="1" applyAlignment="1" applyProtection="1">
      <alignment/>
      <protection locked="0"/>
    </xf>
    <xf numFmtId="0" fontId="0" fillId="2" borderId="47" xfId="0" applyFill="1" applyBorder="1" applyAlignment="1" applyProtection="1">
      <alignment/>
      <protection locked="0"/>
    </xf>
    <xf numFmtId="3" fontId="0" fillId="2" borderId="24" xfId="0" applyNumberFormat="1" applyFill="1" applyBorder="1" applyAlignment="1" applyProtection="1">
      <alignment/>
      <protection locked="0"/>
    </xf>
    <xf numFmtId="3" fontId="0" fillId="2" borderId="16" xfId="0" applyNumberFormat="1" applyFill="1" applyBorder="1" applyAlignment="1" applyProtection="1">
      <alignment/>
      <protection locked="0"/>
    </xf>
    <xf numFmtId="0" fontId="0" fillId="0" borderId="0" xfId="0" applyAlignment="1">
      <alignment horizontal="left" indent="4"/>
    </xf>
    <xf numFmtId="169" fontId="0" fillId="0" borderId="1" xfId="0" applyNumberFormat="1" applyBorder="1" applyAlignment="1">
      <alignment/>
    </xf>
    <xf numFmtId="38" fontId="0" fillId="0" borderId="31" xfId="0" applyNumberFormat="1" applyBorder="1" applyAlignment="1">
      <alignment horizontal="center"/>
    </xf>
    <xf numFmtId="38" fontId="0" fillId="0" borderId="36" xfId="0" applyNumberFormat="1" applyBorder="1" applyAlignment="1">
      <alignment horizontal="center"/>
    </xf>
    <xf numFmtId="38" fontId="0" fillId="0" borderId="38" xfId="0" applyNumberFormat="1" applyBorder="1" applyAlignment="1">
      <alignment horizontal="center"/>
    </xf>
    <xf numFmtId="3" fontId="0" fillId="0" borderId="12" xfId="0" applyNumberFormat="1" applyBorder="1" applyAlignment="1">
      <alignment/>
    </xf>
    <xf numFmtId="3" fontId="0" fillId="0" borderId="24" xfId="0" applyNumberFormat="1" applyBorder="1" applyAlignment="1">
      <alignment/>
    </xf>
    <xf numFmtId="6" fontId="0" fillId="0" borderId="37" xfId="0" applyNumberFormat="1" applyBorder="1" applyAlignment="1">
      <alignment/>
    </xf>
    <xf numFmtId="172" fontId="0" fillId="0" borderId="50" xfId="15" applyNumberFormat="1" applyBorder="1" applyAlignment="1">
      <alignment/>
    </xf>
    <xf numFmtId="3" fontId="0" fillId="0" borderId="51" xfId="0" applyNumberFormat="1" applyBorder="1" applyAlignment="1">
      <alignment/>
    </xf>
    <xf numFmtId="0" fontId="0" fillId="0" borderId="0" xfId="0" applyBorder="1" applyAlignment="1">
      <alignment horizontal="left" indent="1"/>
    </xf>
    <xf numFmtId="6" fontId="0" fillId="0" borderId="16" xfId="0" applyNumberFormat="1" applyBorder="1" applyAlignment="1">
      <alignment/>
    </xf>
    <xf numFmtId="6" fontId="0" fillId="0" borderId="25" xfId="0" applyNumberFormat="1" applyBorder="1" applyAlignment="1">
      <alignment/>
    </xf>
    <xf numFmtId="6" fontId="2" fillId="0" borderId="57" xfId="0" applyNumberFormat="1" applyFont="1" applyBorder="1" applyAlignment="1">
      <alignment/>
    </xf>
    <xf numFmtId="6" fontId="2" fillId="0" borderId="53" xfId="0" applyNumberFormat="1" applyFont="1" applyBorder="1" applyAlignment="1">
      <alignment/>
    </xf>
    <xf numFmtId="6" fontId="2" fillId="0" borderId="44" xfId="0" applyNumberFormat="1" applyFont="1" applyBorder="1" applyAlignment="1">
      <alignment/>
    </xf>
    <xf numFmtId="6" fontId="2" fillId="0" borderId="45" xfId="0" applyNumberFormat="1" applyFont="1" applyBorder="1" applyAlignment="1">
      <alignment/>
    </xf>
    <xf numFmtId="6" fontId="0" fillId="0" borderId="3" xfId="0" applyNumberFormat="1" applyBorder="1" applyAlignment="1">
      <alignment/>
    </xf>
    <xf numFmtId="6" fontId="0" fillId="0" borderId="36" xfId="0" applyNumberFormat="1" applyBorder="1" applyAlignment="1">
      <alignment/>
    </xf>
    <xf numFmtId="6" fontId="0" fillId="0" borderId="38" xfId="0" applyNumberFormat="1" applyBorder="1" applyAlignment="1">
      <alignment/>
    </xf>
    <xf numFmtId="6" fontId="2" fillId="0" borderId="37" xfId="0" applyNumberFormat="1" applyFont="1" applyBorder="1" applyAlignment="1">
      <alignment/>
    </xf>
    <xf numFmtId="6" fontId="2" fillId="0" borderId="0" xfId="0" applyNumberFormat="1" applyFont="1" applyBorder="1" applyAlignment="1">
      <alignment/>
    </xf>
    <xf numFmtId="6" fontId="2" fillId="0" borderId="36" xfId="0" applyNumberFormat="1" applyFont="1" applyBorder="1" applyAlignment="1">
      <alignment/>
    </xf>
    <xf numFmtId="6" fontId="2" fillId="0" borderId="38" xfId="0" applyNumberFormat="1" applyFont="1" applyBorder="1" applyAlignment="1">
      <alignment/>
    </xf>
    <xf numFmtId="6" fontId="0" fillId="0" borderId="37" xfId="17" applyNumberFormat="1" applyFont="1" applyBorder="1" applyAlignment="1" applyProtection="1">
      <alignment/>
      <protection/>
    </xf>
    <xf numFmtId="6" fontId="0" fillId="0" borderId="0" xfId="17" applyNumberFormat="1" applyFont="1" applyBorder="1" applyAlignment="1" applyProtection="1">
      <alignment/>
      <protection/>
    </xf>
    <xf numFmtId="6" fontId="0" fillId="0" borderId="36" xfId="17" applyNumberFormat="1" applyFont="1" applyBorder="1" applyAlignment="1" applyProtection="1">
      <alignment/>
      <protection/>
    </xf>
    <xf numFmtId="6" fontId="0" fillId="0" borderId="38" xfId="17" applyNumberFormat="1" applyFont="1" applyBorder="1" applyAlignment="1" applyProtection="1">
      <alignment/>
      <protection/>
    </xf>
    <xf numFmtId="6" fontId="0" fillId="0" borderId="37" xfId="0" applyNumberFormat="1" applyFill="1" applyBorder="1" applyAlignment="1">
      <alignment/>
    </xf>
    <xf numFmtId="6" fontId="0" fillId="0" borderId="0" xfId="0" applyNumberFormat="1" applyBorder="1" applyAlignment="1">
      <alignment/>
    </xf>
    <xf numFmtId="6" fontId="0" fillId="0" borderId="46" xfId="0" applyNumberFormat="1" applyBorder="1" applyAlignment="1">
      <alignment/>
    </xf>
    <xf numFmtId="6" fontId="0" fillId="0" borderId="6" xfId="0" applyNumberFormat="1" applyBorder="1" applyAlignment="1">
      <alignment/>
    </xf>
    <xf numFmtId="6" fontId="0" fillId="0" borderId="44" xfId="0" applyNumberFormat="1" applyBorder="1" applyAlignment="1">
      <alignment/>
    </xf>
    <xf numFmtId="6" fontId="0" fillId="0" borderId="45" xfId="0" applyNumberFormat="1" applyBorder="1" applyAlignment="1">
      <alignment/>
    </xf>
    <xf numFmtId="6" fontId="0" fillId="0" borderId="31" xfId="0" applyNumberFormat="1" applyBorder="1" applyAlignment="1">
      <alignment/>
    </xf>
    <xf numFmtId="6" fontId="0" fillId="0" borderId="36" xfId="0" applyNumberFormat="1" applyBorder="1" applyAlignment="1" applyProtection="1">
      <alignment/>
      <protection/>
    </xf>
    <xf numFmtId="0" fontId="19" fillId="0" borderId="0" xfId="0" applyFont="1" applyBorder="1" applyAlignment="1" applyProtection="1">
      <alignment horizontal="left"/>
      <protection hidden="1"/>
    </xf>
    <xf numFmtId="0" fontId="0" fillId="0" borderId="0" xfId="0" applyAlignment="1" applyProtection="1">
      <alignment/>
      <protection hidden="1"/>
    </xf>
    <xf numFmtId="0" fontId="26" fillId="0" borderId="0" xfId="0" applyFont="1" applyAlignment="1" applyProtection="1">
      <alignment/>
      <protection hidden="1"/>
    </xf>
    <xf numFmtId="0" fontId="0" fillId="0" borderId="0" xfId="0" applyFill="1" applyBorder="1" applyAlignment="1">
      <alignment horizontal="left" indent="1"/>
    </xf>
    <xf numFmtId="0" fontId="0" fillId="0" borderId="58" xfId="0" applyFill="1" applyBorder="1" applyAlignment="1">
      <alignment/>
    </xf>
    <xf numFmtId="0" fontId="0" fillId="0" borderId="59" xfId="0" applyFill="1" applyBorder="1" applyAlignment="1">
      <alignment/>
    </xf>
    <xf numFmtId="0" fontId="0" fillId="0" borderId="60" xfId="0" applyFill="1" applyBorder="1" applyAlignment="1">
      <alignment/>
    </xf>
    <xf numFmtId="0" fontId="0" fillId="2" borderId="61" xfId="0" applyFill="1" applyBorder="1" applyAlignment="1" applyProtection="1">
      <alignment horizontal="left" indent="1"/>
      <protection locked="0"/>
    </xf>
    <xf numFmtId="3" fontId="0" fillId="2" borderId="61" xfId="0" applyNumberFormat="1" applyFill="1" applyBorder="1" applyAlignment="1" applyProtection="1">
      <alignment horizontal="left" indent="1"/>
      <protection locked="0"/>
    </xf>
    <xf numFmtId="3" fontId="0" fillId="2" borderId="61" xfId="0" applyNumberFormat="1" applyFont="1" applyFill="1" applyBorder="1" applyAlignment="1" applyProtection="1">
      <alignment horizontal="left" indent="1"/>
      <protection locked="0"/>
    </xf>
    <xf numFmtId="169" fontId="0" fillId="2" borderId="28" xfId="0" applyNumberFormat="1" applyFill="1" applyBorder="1" applyAlignment="1" applyProtection="1">
      <alignment/>
      <protection locked="0"/>
    </xf>
    <xf numFmtId="169" fontId="0" fillId="2" borderId="18" xfId="0" applyNumberFormat="1" applyFill="1" applyBorder="1" applyAlignment="1" applyProtection="1">
      <alignment/>
      <protection locked="0"/>
    </xf>
    <xf numFmtId="49" fontId="0" fillId="0" borderId="9" xfId="15" applyNumberFormat="1" applyFont="1" applyBorder="1" applyAlignment="1">
      <alignment horizontal="center"/>
    </xf>
    <xf numFmtId="49" fontId="0" fillId="0" borderId="1" xfId="15" applyNumberFormat="1" applyFont="1" applyBorder="1" applyAlignment="1">
      <alignment horizontal="center"/>
    </xf>
    <xf numFmtId="49" fontId="0" fillId="0" borderId="2" xfId="15" applyNumberFormat="1" applyFont="1" applyBorder="1" applyAlignment="1">
      <alignment horizontal="center"/>
    </xf>
    <xf numFmtId="0" fontId="6"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ill="1" applyBorder="1" applyAlignment="1">
      <alignment horizontal="left"/>
    </xf>
    <xf numFmtId="3" fontId="0" fillId="0" borderId="10" xfId="0" applyNumberFormat="1" applyBorder="1" applyAlignment="1">
      <alignment/>
    </xf>
    <xf numFmtId="38" fontId="0" fillId="0" borderId="11" xfId="0" applyNumberFormat="1" applyBorder="1" applyAlignment="1">
      <alignment/>
    </xf>
    <xf numFmtId="3" fontId="0" fillId="0" borderId="28" xfId="0" applyNumberFormat="1" applyBorder="1" applyAlignment="1">
      <alignment/>
    </xf>
    <xf numFmtId="3" fontId="0" fillId="0" borderId="28" xfId="0" applyNumberFormat="1" applyFill="1" applyBorder="1" applyAlignment="1" applyProtection="1">
      <alignment/>
      <protection/>
    </xf>
    <xf numFmtId="38" fontId="0" fillId="0" borderId="29" xfId="0" applyNumberFormat="1" applyBorder="1" applyAlignment="1">
      <alignment/>
    </xf>
    <xf numFmtId="169" fontId="0" fillId="2" borderId="49" xfId="0" applyNumberFormat="1" applyFill="1" applyBorder="1" applyAlignment="1" applyProtection="1">
      <alignment/>
      <protection locked="0"/>
    </xf>
    <xf numFmtId="169" fontId="0" fillId="2" borderId="56" xfId="0" applyNumberFormat="1" applyFill="1" applyBorder="1" applyAlignment="1" applyProtection="1">
      <alignment/>
      <protection locked="0"/>
    </xf>
    <xf numFmtId="169" fontId="0" fillId="0" borderId="11" xfId="0" applyNumberFormat="1" applyBorder="1" applyAlignment="1">
      <alignment/>
    </xf>
    <xf numFmtId="169" fontId="0" fillId="0" borderId="29" xfId="0" applyNumberFormat="1" applyBorder="1" applyAlignment="1">
      <alignment/>
    </xf>
    <xf numFmtId="169" fontId="0" fillId="0" borderId="61" xfId="0" applyNumberFormat="1" applyBorder="1" applyAlignment="1">
      <alignment/>
    </xf>
    <xf numFmtId="169" fontId="0" fillId="0" borderId="12" xfId="0" applyNumberFormat="1" applyFill="1" applyBorder="1" applyAlignment="1" applyProtection="1">
      <alignment/>
      <protection/>
    </xf>
    <xf numFmtId="169" fontId="0" fillId="0" borderId="27" xfId="0" applyNumberFormat="1" applyFill="1" applyBorder="1" applyAlignment="1" applyProtection="1">
      <alignment/>
      <protection/>
    </xf>
    <xf numFmtId="169" fontId="0" fillId="0" borderId="28" xfId="0" applyNumberFormat="1" applyFill="1" applyBorder="1" applyAlignment="1" applyProtection="1">
      <alignment/>
      <protection/>
    </xf>
    <xf numFmtId="169" fontId="0" fillId="0" borderId="29" xfId="0" applyNumberFormat="1" applyFill="1" applyBorder="1" applyAlignment="1" applyProtection="1">
      <alignment/>
      <protection/>
    </xf>
    <xf numFmtId="169" fontId="0" fillId="0" borderId="27" xfId="17" applyNumberFormat="1" applyBorder="1" applyAlignment="1">
      <alignment/>
    </xf>
    <xf numFmtId="169" fontId="0" fillId="0" borderId="28" xfId="0" applyNumberFormat="1" applyBorder="1" applyAlignment="1" applyProtection="1">
      <alignment/>
      <protection hidden="1"/>
    </xf>
    <xf numFmtId="169" fontId="0" fillId="0" borderId="29" xfId="0" applyNumberFormat="1" applyBorder="1" applyAlignment="1" applyProtection="1">
      <alignment/>
      <protection hidden="1"/>
    </xf>
    <xf numFmtId="169" fontId="0" fillId="0" borderId="10" xfId="0" applyNumberFormat="1" applyBorder="1" applyAlignment="1" applyProtection="1">
      <alignment/>
      <protection/>
    </xf>
    <xf numFmtId="169" fontId="0" fillId="0" borderId="28" xfId="0" applyNumberFormat="1" applyBorder="1" applyAlignment="1" applyProtection="1">
      <alignment/>
      <protection/>
    </xf>
    <xf numFmtId="169" fontId="0" fillId="0" borderId="29" xfId="0" applyNumberFormat="1" applyBorder="1" applyAlignment="1" applyProtection="1">
      <alignment/>
      <protection/>
    </xf>
    <xf numFmtId="3" fontId="0" fillId="0" borderId="28" xfId="0" applyNumberFormat="1" applyBorder="1" applyAlignment="1" applyProtection="1">
      <alignment/>
      <protection/>
    </xf>
    <xf numFmtId="3" fontId="0" fillId="3" borderId="10" xfId="0" applyNumberFormat="1" applyFill="1" applyBorder="1" applyAlignment="1" applyProtection="1">
      <alignment/>
      <protection/>
    </xf>
    <xf numFmtId="169" fontId="0" fillId="0" borderId="11" xfId="0" applyNumberFormat="1" applyBorder="1" applyAlignment="1" applyProtection="1">
      <alignment/>
      <protection/>
    </xf>
    <xf numFmtId="3" fontId="0" fillId="0" borderId="12" xfId="0" applyNumberFormat="1" applyBorder="1" applyAlignment="1" applyProtection="1">
      <alignment/>
      <protection/>
    </xf>
    <xf numFmtId="3" fontId="0" fillId="2" borderId="12" xfId="0" applyNumberFormat="1" applyFont="1" applyFill="1" applyBorder="1" applyAlignment="1" applyProtection="1">
      <alignment horizontal="left" indent="1"/>
      <protection locked="0"/>
    </xf>
    <xf numFmtId="3" fontId="0" fillId="0" borderId="27" xfId="0" applyNumberFormat="1" applyFont="1" applyFill="1" applyBorder="1" applyAlignment="1" applyProtection="1">
      <alignment/>
      <protection/>
    </xf>
    <xf numFmtId="0" fontId="0" fillId="0" borderId="12" xfId="0" applyBorder="1" applyAlignment="1" applyProtection="1">
      <alignment/>
      <protection/>
    </xf>
    <xf numFmtId="3" fontId="0" fillId="0" borderId="27" xfId="0" applyNumberFormat="1" applyBorder="1" applyAlignment="1" applyProtection="1">
      <alignment/>
      <protection/>
    </xf>
    <xf numFmtId="3" fontId="28" fillId="0" borderId="23" xfId="0" applyNumberFormat="1" applyFont="1" applyBorder="1" applyAlignment="1">
      <alignment/>
    </xf>
    <xf numFmtId="6" fontId="2" fillId="0" borderId="35" xfId="0" applyNumberFormat="1" applyFont="1" applyBorder="1" applyAlignment="1">
      <alignment/>
    </xf>
    <xf numFmtId="6" fontId="2" fillId="0" borderId="62" xfId="0" applyNumberFormat="1" applyFont="1" applyBorder="1" applyAlignment="1">
      <alignment/>
    </xf>
    <xf numFmtId="6" fontId="2" fillId="0" borderId="63" xfId="0" applyNumberFormat="1" applyFont="1" applyBorder="1" applyAlignment="1">
      <alignment/>
    </xf>
    <xf numFmtId="169" fontId="0" fillId="0" borderId="22" xfId="0" applyNumberFormat="1" applyBorder="1" applyAlignment="1">
      <alignment/>
    </xf>
    <xf numFmtId="169" fontId="0" fillId="0" borderId="64" xfId="0" applyNumberFormat="1" applyBorder="1" applyAlignment="1">
      <alignment horizontal="center"/>
    </xf>
    <xf numFmtId="170" fontId="2" fillId="0" borderId="10" xfId="0" applyNumberFormat="1" applyFont="1" applyFill="1" applyBorder="1" applyAlignment="1" applyProtection="1">
      <alignment horizontal="center"/>
      <protection/>
    </xf>
    <xf numFmtId="3" fontId="2" fillId="0" borderId="10" xfId="0" applyNumberFormat="1" applyFont="1" applyFill="1" applyBorder="1" applyAlignment="1" applyProtection="1">
      <alignment/>
      <protection/>
    </xf>
    <xf numFmtId="0" fontId="0" fillId="0" borderId="65" xfId="0" applyBorder="1" applyAlignment="1">
      <alignment horizontal="center"/>
    </xf>
    <xf numFmtId="0" fontId="0" fillId="0" borderId="66" xfId="0" applyBorder="1" applyAlignment="1">
      <alignment horizontal="center"/>
    </xf>
    <xf numFmtId="0" fontId="25" fillId="0" borderId="0" xfId="20" applyFont="1" applyAlignment="1">
      <alignment horizontal="left"/>
    </xf>
    <xf numFmtId="0" fontId="17" fillId="0" borderId="0" xfId="0" applyFont="1" applyAlignment="1">
      <alignment horizontal="left" wrapText="1"/>
    </xf>
    <xf numFmtId="0" fontId="24" fillId="0" borderId="0" xfId="20" applyFont="1" applyAlignment="1" applyProtection="1">
      <alignment horizontal="left"/>
      <protection/>
    </xf>
    <xf numFmtId="0" fontId="0" fillId="0" borderId="0" xfId="0" applyFont="1" applyAlignment="1">
      <alignment horizontal="left"/>
    </xf>
    <xf numFmtId="0" fontId="13" fillId="2" borderId="49" xfId="0" applyFont="1" applyFill="1" applyBorder="1" applyAlignment="1" applyProtection="1">
      <alignment horizontal="left"/>
      <protection/>
    </xf>
    <xf numFmtId="0" fontId="13" fillId="2" borderId="43" xfId="0" applyFont="1" applyFill="1" applyBorder="1" applyAlignment="1" applyProtection="1">
      <alignment horizontal="left"/>
      <protection/>
    </xf>
    <xf numFmtId="0" fontId="13" fillId="2" borderId="15" xfId="0" applyFont="1" applyFill="1" applyBorder="1" applyAlignment="1" applyProtection="1">
      <alignment horizontal="left"/>
      <protection/>
    </xf>
    <xf numFmtId="0" fontId="25" fillId="0" borderId="0" xfId="20" applyFont="1" applyBorder="1" applyAlignment="1" applyProtection="1">
      <alignment horizontal="left" indent="1"/>
      <protection hidden="1"/>
    </xf>
    <xf numFmtId="0" fontId="25" fillId="0" borderId="0" xfId="20" applyFont="1" applyAlignment="1" applyProtection="1">
      <alignment horizontal="left" indent="1"/>
      <protection hidden="1"/>
    </xf>
    <xf numFmtId="0" fontId="25" fillId="0" borderId="0" xfId="20" applyFont="1" applyAlignment="1" applyProtection="1">
      <alignment horizontal="center"/>
      <protection hidden="1"/>
    </xf>
    <xf numFmtId="0" fontId="0" fillId="3" borderId="65" xfId="0" applyFill="1" applyBorder="1" applyAlignment="1" applyProtection="1">
      <alignment horizontal="center"/>
      <protection locked="0"/>
    </xf>
    <xf numFmtId="0" fontId="0" fillId="3" borderId="66" xfId="0" applyFill="1" applyBorder="1" applyAlignment="1" applyProtection="1">
      <alignment horizontal="center"/>
      <protection locked="0"/>
    </xf>
    <xf numFmtId="0" fontId="0" fillId="3" borderId="58" xfId="0" applyFill="1" applyBorder="1" applyAlignment="1" applyProtection="1">
      <alignment horizontal="center"/>
      <protection locked="0"/>
    </xf>
    <xf numFmtId="0" fontId="0" fillId="0" borderId="58" xfId="0" applyBorder="1" applyAlignment="1">
      <alignment horizontal="center"/>
    </xf>
    <xf numFmtId="0" fontId="25" fillId="0" borderId="0" xfId="20" applyFont="1" applyAlignment="1" applyProtection="1">
      <alignment horizontal="left" indent="1"/>
      <protection hidden="1"/>
    </xf>
    <xf numFmtId="0" fontId="0" fillId="0" borderId="31" xfId="0" applyBorder="1" applyAlignment="1">
      <alignment horizontal="center"/>
    </xf>
    <xf numFmtId="0" fontId="0" fillId="0" borderId="26" xfId="0" applyBorder="1" applyAlignment="1">
      <alignment horizontal="center"/>
    </xf>
    <xf numFmtId="0" fontId="0" fillId="3" borderId="35"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0" borderId="0" xfId="0" applyFont="1" applyBorder="1" applyAlignment="1" applyProtection="1">
      <alignment horizontal="left"/>
      <protection/>
    </xf>
    <xf numFmtId="0" fontId="0" fillId="0" borderId="55" xfId="0" applyBorder="1" applyAlignment="1">
      <alignment horizontal="center"/>
    </xf>
    <xf numFmtId="0" fontId="0" fillId="2" borderId="49" xfId="0" applyFont="1" applyFill="1" applyBorder="1" applyAlignment="1" applyProtection="1">
      <alignment horizontal="left"/>
      <protection/>
    </xf>
    <xf numFmtId="0" fontId="0" fillId="0" borderId="15" xfId="0" applyBorder="1" applyAlignment="1">
      <alignment horizontal="left"/>
    </xf>
    <xf numFmtId="0" fontId="13" fillId="0" borderId="0" xfId="0" applyFont="1" applyBorder="1" applyAlignment="1" applyProtection="1">
      <alignment horizontal="left"/>
      <protection/>
    </xf>
    <xf numFmtId="0" fontId="25" fillId="0" borderId="0" xfId="20" applyFont="1" applyAlignment="1">
      <alignment horizontal="left" indent="1"/>
    </xf>
    <xf numFmtId="0" fontId="0" fillId="0" borderId="40" xfId="0" applyBorder="1" applyAlignment="1">
      <alignment horizontal="center" wrapText="1"/>
    </xf>
    <xf numFmtId="0" fontId="0" fillId="0" borderId="36" xfId="0" applyBorder="1" applyAlignment="1">
      <alignment horizontal="center" wrapText="1"/>
    </xf>
    <xf numFmtId="0" fontId="0" fillId="0" borderId="18" xfId="0" applyBorder="1" applyAlignment="1">
      <alignment horizontal="center" wrapText="1"/>
    </xf>
    <xf numFmtId="0" fontId="0" fillId="0" borderId="55" xfId="0" applyBorder="1" applyAlignment="1" applyProtection="1">
      <alignment horizontal="center"/>
      <protection/>
    </xf>
    <xf numFmtId="0" fontId="0" fillId="0" borderId="66" xfId="0" applyBorder="1" applyAlignment="1" applyProtection="1">
      <alignment horizontal="center"/>
      <protection/>
    </xf>
    <xf numFmtId="0" fontId="0" fillId="0" borderId="58" xfId="0"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118</xdr:row>
      <xdr:rowOff>114300</xdr:rowOff>
    </xdr:from>
    <xdr:to>
      <xdr:col>5</xdr:col>
      <xdr:colOff>152400</xdr:colOff>
      <xdr:row>120</xdr:row>
      <xdr:rowOff>152400</xdr:rowOff>
    </xdr:to>
    <xdr:pic>
      <xdr:nvPicPr>
        <xdr:cNvPr id="1" name="Picture 2"/>
        <xdr:cNvPicPr preferRelativeResize="1">
          <a:picLocks noChangeAspect="1"/>
        </xdr:cNvPicPr>
      </xdr:nvPicPr>
      <xdr:blipFill>
        <a:blip r:embed="rId1"/>
        <a:stretch>
          <a:fillRect/>
        </a:stretch>
      </xdr:blipFill>
      <xdr:spPr>
        <a:xfrm>
          <a:off x="266700" y="19221450"/>
          <a:ext cx="2247900" cy="361950"/>
        </a:xfrm>
        <a:prstGeom prst="rect">
          <a:avLst/>
        </a:prstGeom>
        <a:noFill/>
        <a:ln w="9525" cmpd="sng">
          <a:noFill/>
        </a:ln>
      </xdr:spPr>
    </xdr:pic>
    <xdr:clientData/>
  </xdr:twoCellAnchor>
  <xdr:twoCellAnchor>
    <xdr:from>
      <xdr:col>3</xdr:col>
      <xdr:colOff>9525</xdr:colOff>
      <xdr:row>60</xdr:row>
      <xdr:rowOff>114300</xdr:rowOff>
    </xdr:from>
    <xdr:to>
      <xdr:col>11</xdr:col>
      <xdr:colOff>428625</xdr:colOff>
      <xdr:row>66</xdr:row>
      <xdr:rowOff>142875</xdr:rowOff>
    </xdr:to>
    <xdr:pic>
      <xdr:nvPicPr>
        <xdr:cNvPr id="2" name="Picture 4"/>
        <xdr:cNvPicPr preferRelativeResize="1">
          <a:picLocks noChangeAspect="1"/>
        </xdr:cNvPicPr>
      </xdr:nvPicPr>
      <xdr:blipFill>
        <a:blip r:embed="rId2"/>
        <a:srcRect l="9548" t="45823" r="34982" b="41645"/>
        <a:stretch>
          <a:fillRect/>
        </a:stretch>
      </xdr:blipFill>
      <xdr:spPr>
        <a:xfrm>
          <a:off x="942975" y="9829800"/>
          <a:ext cx="6086475" cy="10001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90</xdr:row>
      <xdr:rowOff>85725</xdr:rowOff>
    </xdr:from>
    <xdr:to>
      <xdr:col>3</xdr:col>
      <xdr:colOff>114300</xdr:colOff>
      <xdr:row>92</xdr:row>
      <xdr:rowOff>123825</xdr:rowOff>
    </xdr:to>
    <xdr:pic>
      <xdr:nvPicPr>
        <xdr:cNvPr id="1" name="Picture 1"/>
        <xdr:cNvPicPr preferRelativeResize="1">
          <a:picLocks noChangeAspect="1"/>
        </xdr:cNvPicPr>
      </xdr:nvPicPr>
      <xdr:blipFill>
        <a:blip r:embed="rId1"/>
        <a:stretch>
          <a:fillRect/>
        </a:stretch>
      </xdr:blipFill>
      <xdr:spPr>
        <a:xfrm>
          <a:off x="266700" y="14954250"/>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tension.iastate.edu/agdm/livestock/html/b1-21.html" TargetMode="External" /><Relationship Id="rId2" Type="http://schemas.openxmlformats.org/officeDocument/2006/relationships/hyperlink" Target="http://www.extension.iastate.edu/agdm/crops/html/a1-20.html" TargetMode="External" /><Relationship Id="rId3" Type="http://schemas.openxmlformats.org/officeDocument/2006/relationships/hyperlink" Target="http://www.extension.iastate.edu/agdm/crops/html/a1-15.html" TargetMode="External" /><Relationship Id="rId4" Type="http://schemas.openxmlformats.org/officeDocument/2006/relationships/hyperlink" Target="mailto:wedwards@iastate.edu?subject=AgMRC%20Spreadsheet" TargetMode="External" /><Relationship Id="rId5" Type="http://schemas.openxmlformats.org/officeDocument/2006/relationships/hyperlink" Target="http://www.extension.iastate.edu/agdm/crops/html/a1-18.html" TargetMode="External" /><Relationship Id="rId6" Type="http://schemas.openxmlformats.org/officeDocument/2006/relationships/hyperlink" Target="http://www.extension.iastate.edu/agdm/crops/html/a1-17.html" TargetMode="External" /><Relationship Id="rId7" Type="http://schemas.openxmlformats.org/officeDocument/2006/relationships/hyperlink" Target="http://www.extension.iastate.edu/agdm/livestock/html/b1-23.html" TargetMode="External" /><Relationship Id="rId8" Type="http://schemas.openxmlformats.org/officeDocument/2006/relationships/hyperlink" Target="http://www.extension.iastate.edu/agdm/livestock/html/b1-22.html" TargetMode="External" /><Relationship Id="rId9" Type="http://schemas.openxmlformats.org/officeDocument/2006/relationships/hyperlink" Target="mailto:dhof@iastate.edu?subject=AMRC%20Spreadsheet" TargetMode="External" /><Relationship Id="rId10" Type="http://schemas.openxmlformats.org/officeDocument/2006/relationships/hyperlink" Target="http://www.extension.iastate.edu/agdm/livestock/html/b1-10.html"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tension.iastate.edu/agdm/crops/html/a1-18.html" TargetMode="External" /><Relationship Id="rId2" Type="http://schemas.openxmlformats.org/officeDocument/2006/relationships/hyperlink" Target="http://www.extension.iastate.edu/agdm/crops/html/a1-17.html" TargetMode="External" /><Relationship Id="rId3" Type="http://schemas.openxmlformats.org/officeDocument/2006/relationships/hyperlink" Target="http://www.extension.iastate.edu/agdm/crops/html/a1-20.html" TargetMode="External" /><Relationship Id="rId4" Type="http://schemas.openxmlformats.org/officeDocument/2006/relationships/hyperlink" Target="http://www.extension.iastate.edu/agdm/crops/html/a1-15.html"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xtension.iastate.edu/agdm/livestock/html/b1-21.html" TargetMode="External" /><Relationship Id="rId2" Type="http://schemas.openxmlformats.org/officeDocument/2006/relationships/hyperlink" Target="http://www.extension.iastate.edu/agdm/livestock/html/b1-23.html" TargetMode="External" /><Relationship Id="rId3" Type="http://schemas.openxmlformats.org/officeDocument/2006/relationships/hyperlink" Target="http://www.extension.iastate.edu/agdm/livestock/html/b1-22.html" TargetMode="External" /><Relationship Id="rId4" Type="http://schemas.openxmlformats.org/officeDocument/2006/relationships/comments" Target="../comments3.xm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wedwards@iastate.edu?subject=AgMRC%20Spreadsheet" TargetMode="External" /><Relationship Id="rId2" Type="http://schemas.openxmlformats.org/officeDocument/2006/relationships/hyperlink" Target="mailto:dhof@iastate.edu?subject=AMRC%20Spreadsheet" TargetMode="External" /><Relationship Id="rId3" Type="http://schemas.openxmlformats.org/officeDocument/2006/relationships/comments" Target="../comments7.xml" /><Relationship Id="rId4" Type="http://schemas.openxmlformats.org/officeDocument/2006/relationships/vmlDrawing" Target="../drawings/vmlDrawing6.vml" /><Relationship Id="rId5" Type="http://schemas.openxmlformats.org/officeDocument/2006/relationships/drawing" Target="../drawings/drawing2.xml" /><Relationship Id="rId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25"/>
  <sheetViews>
    <sheetView showGridLines="0" tabSelected="1" workbookViewId="0" topLeftCell="A1">
      <selection activeCell="C5" sqref="C5:F5"/>
    </sheetView>
  </sheetViews>
  <sheetFormatPr defaultColWidth="9.140625" defaultRowHeight="12.75"/>
  <cols>
    <col min="1" max="1" width="1.7109375" style="294" customWidth="1"/>
    <col min="2" max="2" width="1.7109375" style="0" customWidth="1"/>
    <col min="3" max="3" width="10.57421875" style="0" bestFit="1" customWidth="1"/>
    <col min="4" max="9" width="10.7109375" style="0" customWidth="1"/>
    <col min="10" max="10" width="9.8515625" style="0" customWidth="1"/>
    <col min="11" max="11" width="10.8515625" style="0" customWidth="1"/>
  </cols>
  <sheetData>
    <row r="1" s="295" customFormat="1" ht="18.75" thickBot="1">
      <c r="C1" s="295" t="s">
        <v>218</v>
      </c>
    </row>
    <row r="2" spans="1:3" s="215" customFormat="1" ht="17.25" thickTop="1">
      <c r="A2" s="291"/>
      <c r="B2" s="216"/>
      <c r="C2" s="218" t="s">
        <v>203</v>
      </c>
    </row>
    <row r="3" spans="1:10" s="219" customFormat="1" ht="12.75">
      <c r="A3" s="291"/>
      <c r="B3" s="216"/>
      <c r="C3" s="419" t="s">
        <v>299</v>
      </c>
      <c r="D3" s="419"/>
      <c r="E3" s="419"/>
      <c r="F3" s="419"/>
      <c r="G3" s="419"/>
      <c r="H3" s="419"/>
      <c r="I3" s="419"/>
      <c r="J3" s="419"/>
    </row>
    <row r="4" spans="1:2" s="219" customFormat="1" ht="12.75">
      <c r="A4" s="291"/>
      <c r="B4" s="216"/>
    </row>
    <row r="5" spans="1:6" ht="12.75">
      <c r="A5" s="292"/>
      <c r="B5" s="34"/>
      <c r="C5" s="420" t="s">
        <v>169</v>
      </c>
      <c r="D5" s="421"/>
      <c r="E5" s="421"/>
      <c r="F5" s="422"/>
    </row>
    <row r="6" spans="1:2" ht="12.75">
      <c r="A6" s="292"/>
      <c r="B6" s="34"/>
    </row>
    <row r="7" spans="1:3" ht="13.5">
      <c r="A7" s="292"/>
      <c r="B7" s="34"/>
      <c r="C7" s="311" t="s">
        <v>239</v>
      </c>
    </row>
    <row r="8" spans="1:3" ht="6.75" customHeight="1">
      <c r="A8" s="292"/>
      <c r="B8" s="34"/>
      <c r="C8" s="311"/>
    </row>
    <row r="9" spans="1:3" ht="12.75">
      <c r="A9" s="292"/>
      <c r="B9" s="34"/>
      <c r="C9" s="323" t="s">
        <v>39</v>
      </c>
    </row>
    <row r="10" spans="1:8" ht="12.75">
      <c r="A10" s="292"/>
      <c r="B10" s="34"/>
      <c r="C10" s="35"/>
      <c r="D10" s="69" t="s">
        <v>3</v>
      </c>
      <c r="E10" s="248" t="s">
        <v>258</v>
      </c>
      <c r="F10" s="249"/>
      <c r="G10" s="249"/>
      <c r="H10" s="250"/>
    </row>
    <row r="11" spans="1:5" ht="12.75">
      <c r="A11" s="292"/>
      <c r="B11" s="34"/>
      <c r="C11" s="35"/>
      <c r="D11" s="69" t="s">
        <v>40</v>
      </c>
      <c r="E11" s="247">
        <v>2007</v>
      </c>
    </row>
    <row r="12" spans="1:3" ht="12.75">
      <c r="A12" s="292"/>
      <c r="B12" s="34"/>
      <c r="C12" s="35"/>
    </row>
    <row r="13" spans="1:3" ht="12.75">
      <c r="A13" s="292"/>
      <c r="B13" s="34"/>
      <c r="C13" s="323" t="s">
        <v>157</v>
      </c>
    </row>
    <row r="14" spans="1:4" ht="12.75">
      <c r="A14" s="292"/>
      <c r="B14" s="34"/>
      <c r="D14" t="s">
        <v>123</v>
      </c>
    </row>
    <row r="15" spans="1:2" ht="12.75">
      <c r="A15" s="292"/>
      <c r="B15" s="34"/>
    </row>
    <row r="16" spans="1:9" ht="12.75">
      <c r="A16" s="292"/>
      <c r="B16" s="34"/>
      <c r="D16" s="69" t="s">
        <v>33</v>
      </c>
      <c r="E16" s="69" t="s">
        <v>34</v>
      </c>
      <c r="F16" s="69" t="s">
        <v>35</v>
      </c>
      <c r="G16" s="69" t="s">
        <v>36</v>
      </c>
      <c r="H16" s="69" t="s">
        <v>37</v>
      </c>
      <c r="I16" s="69" t="s">
        <v>38</v>
      </c>
    </row>
    <row r="17" spans="1:9" ht="12.75">
      <c r="A17" s="292"/>
      <c r="B17" s="34"/>
      <c r="D17" s="38" t="s">
        <v>41</v>
      </c>
      <c r="E17" s="38" t="s">
        <v>42</v>
      </c>
      <c r="F17" s="38" t="s">
        <v>43</v>
      </c>
      <c r="G17" s="38" t="s">
        <v>44</v>
      </c>
      <c r="H17" s="38" t="s">
        <v>45</v>
      </c>
      <c r="I17" s="38" t="s">
        <v>46</v>
      </c>
    </row>
    <row r="18" spans="1:9" ht="12.75">
      <c r="A18" s="292"/>
      <c r="B18" s="34"/>
      <c r="D18" s="38" t="s">
        <v>4</v>
      </c>
      <c r="E18" s="38" t="s">
        <v>5</v>
      </c>
      <c r="F18" s="38" t="s">
        <v>6</v>
      </c>
      <c r="G18" s="38" t="s">
        <v>7</v>
      </c>
      <c r="H18" s="38" t="s">
        <v>8</v>
      </c>
      <c r="I18" s="38" t="s">
        <v>9</v>
      </c>
    </row>
    <row r="19" spans="1:9" ht="12.75">
      <c r="A19" s="292"/>
      <c r="B19" s="34"/>
      <c r="D19" s="76"/>
      <c r="E19" s="76"/>
      <c r="F19" s="76"/>
      <c r="G19" s="76"/>
      <c r="H19" s="76"/>
      <c r="I19" s="76"/>
    </row>
    <row r="20" spans="1:3" ht="13.5">
      <c r="A20" s="292"/>
      <c r="B20" s="34"/>
      <c r="C20" s="311" t="s">
        <v>241</v>
      </c>
    </row>
    <row r="21" spans="1:3" ht="6.75" customHeight="1">
      <c r="A21" s="292"/>
      <c r="B21" s="34"/>
      <c r="C21" s="311"/>
    </row>
    <row r="22" spans="1:3" ht="12.75">
      <c r="A22" s="292"/>
      <c r="B22" s="34"/>
      <c r="C22" s="36" t="s">
        <v>240</v>
      </c>
    </row>
    <row r="23" spans="1:4" ht="12.75">
      <c r="A23" s="292"/>
      <c r="B23" s="34"/>
      <c r="C23" s="35" t="s">
        <v>20</v>
      </c>
      <c r="D23" t="s">
        <v>250</v>
      </c>
    </row>
    <row r="24" spans="1:4" ht="12.75">
      <c r="A24" s="292"/>
      <c r="B24" s="34"/>
      <c r="C24" s="35"/>
      <c r="D24" t="s">
        <v>213</v>
      </c>
    </row>
    <row r="25" spans="1:4" ht="12.75">
      <c r="A25" s="293"/>
      <c r="B25" s="217"/>
      <c r="C25" s="35"/>
      <c r="D25" t="s">
        <v>214</v>
      </c>
    </row>
    <row r="26" spans="1:7" ht="12.75">
      <c r="A26" s="293"/>
      <c r="B26" s="217"/>
      <c r="C26" s="35"/>
      <c r="D26" s="416" t="s">
        <v>210</v>
      </c>
      <c r="E26" s="416"/>
      <c r="F26" s="416"/>
      <c r="G26" s="289"/>
    </row>
    <row r="27" spans="1:7" ht="12.75">
      <c r="A27" s="293"/>
      <c r="B27" s="217"/>
      <c r="C27" s="35"/>
      <c r="D27" s="416" t="s">
        <v>211</v>
      </c>
      <c r="E27" s="416"/>
      <c r="F27" s="289"/>
      <c r="G27" s="289"/>
    </row>
    <row r="28" spans="1:7" ht="12.75">
      <c r="A28" s="293"/>
      <c r="B28" s="217"/>
      <c r="C28" s="35"/>
      <c r="D28" s="416" t="s">
        <v>165</v>
      </c>
      <c r="E28" s="416"/>
      <c r="F28" s="416"/>
      <c r="G28" s="289"/>
    </row>
    <row r="29" spans="1:7" ht="12.75">
      <c r="A29" s="293"/>
      <c r="B29" s="217"/>
      <c r="C29" s="35"/>
      <c r="D29" s="416" t="s">
        <v>164</v>
      </c>
      <c r="E29" s="416"/>
      <c r="F29" s="416"/>
      <c r="G29" s="416"/>
    </row>
    <row r="30" spans="1:4" ht="12.75">
      <c r="A30" s="291"/>
      <c r="B30" s="216"/>
      <c r="C30" s="35" t="s">
        <v>21</v>
      </c>
      <c r="D30" t="s">
        <v>224</v>
      </c>
    </row>
    <row r="31" spans="1:4" ht="12.75">
      <c r="A31" s="292"/>
      <c r="B31" s="34"/>
      <c r="C31" s="35" t="s">
        <v>22</v>
      </c>
      <c r="D31" t="s">
        <v>225</v>
      </c>
    </row>
    <row r="32" spans="1:4" ht="12.75">
      <c r="A32" s="292"/>
      <c r="B32" s="34"/>
      <c r="C32" s="35"/>
      <c r="D32" t="s">
        <v>25</v>
      </c>
    </row>
    <row r="33" spans="1:4" ht="12.75">
      <c r="A33" s="292"/>
      <c r="B33" s="34"/>
      <c r="C33" s="35" t="s">
        <v>23</v>
      </c>
      <c r="D33" t="s">
        <v>212</v>
      </c>
    </row>
    <row r="34" spans="1:4" ht="12.75">
      <c r="A34" s="292"/>
      <c r="B34" s="34"/>
      <c r="C34" s="35"/>
      <c r="D34" t="s">
        <v>230</v>
      </c>
    </row>
    <row r="35" spans="1:4" ht="12.75">
      <c r="A35" s="292"/>
      <c r="B35" s="34"/>
      <c r="C35" s="35"/>
      <c r="D35" t="s">
        <v>231</v>
      </c>
    </row>
    <row r="36" spans="1:4" ht="12.75">
      <c r="A36" s="292"/>
      <c r="B36" s="34"/>
      <c r="C36" s="35" t="s">
        <v>24</v>
      </c>
      <c r="D36" t="s">
        <v>148</v>
      </c>
    </row>
    <row r="37" spans="3:4" ht="12.75">
      <c r="C37" s="35"/>
      <c r="D37" t="s">
        <v>232</v>
      </c>
    </row>
    <row r="38" ht="12.75">
      <c r="C38" s="35"/>
    </row>
    <row r="39" ht="12.75">
      <c r="C39" s="5" t="s">
        <v>242</v>
      </c>
    </row>
    <row r="40" spans="3:4" ht="12.75">
      <c r="C40" s="35" t="s">
        <v>20</v>
      </c>
      <c r="D40" t="s">
        <v>193</v>
      </c>
    </row>
    <row r="41" spans="3:4" ht="12.75">
      <c r="C41" s="35"/>
      <c r="D41" t="s">
        <v>158</v>
      </c>
    </row>
    <row r="42" spans="3:10" ht="12.75">
      <c r="C42" s="35"/>
      <c r="D42" t="s">
        <v>215</v>
      </c>
      <c r="J42" s="194"/>
    </row>
    <row r="43" spans="3:10" ht="12.75">
      <c r="C43" s="35"/>
      <c r="D43" s="416" t="s">
        <v>226</v>
      </c>
      <c r="E43" s="416"/>
      <c r="F43" s="416"/>
      <c r="H43" s="278"/>
      <c r="J43" s="194"/>
    </row>
    <row r="44" spans="3:10" ht="12.75">
      <c r="C44" s="35"/>
      <c r="D44" s="416" t="s">
        <v>227</v>
      </c>
      <c r="E44" s="416"/>
      <c r="F44" s="416"/>
      <c r="H44" s="278"/>
      <c r="J44" s="194"/>
    </row>
    <row r="45" spans="3:10" ht="12.75">
      <c r="C45" s="35"/>
      <c r="D45" s="416" t="s">
        <v>166</v>
      </c>
      <c r="E45" s="416"/>
      <c r="F45" s="416"/>
      <c r="J45" s="194"/>
    </row>
    <row r="46" spans="3:7" ht="12.75">
      <c r="C46" s="35"/>
      <c r="D46" s="290" t="s">
        <v>167</v>
      </c>
      <c r="E46" s="289"/>
      <c r="F46" s="289"/>
      <c r="G46" s="193"/>
    </row>
    <row r="47" spans="3:4" ht="12.75">
      <c r="C47" s="35" t="s">
        <v>21</v>
      </c>
      <c r="D47" t="s">
        <v>156</v>
      </c>
    </row>
    <row r="48" spans="3:4" ht="12.75">
      <c r="C48" s="35"/>
      <c r="D48" t="s">
        <v>216</v>
      </c>
    </row>
    <row r="49" spans="3:4" ht="12.75">
      <c r="C49" s="35" t="s">
        <v>22</v>
      </c>
      <c r="D49" t="s">
        <v>155</v>
      </c>
    </row>
    <row r="50" spans="3:4" ht="12.75">
      <c r="C50" s="35"/>
      <c r="D50" t="s">
        <v>124</v>
      </c>
    </row>
    <row r="51" spans="3:4" ht="12.75">
      <c r="C51" s="35" t="s">
        <v>23</v>
      </c>
      <c r="D51" t="s">
        <v>229</v>
      </c>
    </row>
    <row r="52" spans="3:4" ht="12.75">
      <c r="C52" s="35" t="s">
        <v>24</v>
      </c>
      <c r="D52" t="s">
        <v>154</v>
      </c>
    </row>
    <row r="53" ht="12.75">
      <c r="D53" t="s">
        <v>153</v>
      </c>
    </row>
    <row r="54" ht="12.75">
      <c r="D54" t="s">
        <v>152</v>
      </c>
    </row>
    <row r="55" ht="12.75">
      <c r="D55" t="s">
        <v>151</v>
      </c>
    </row>
    <row r="56" ht="12.75">
      <c r="D56" t="s">
        <v>150</v>
      </c>
    </row>
    <row r="57" ht="12.75">
      <c r="D57" t="s">
        <v>149</v>
      </c>
    </row>
    <row r="58" ht="12.75">
      <c r="D58" t="s">
        <v>194</v>
      </c>
    </row>
    <row r="59" ht="12.75">
      <c r="D59" t="s">
        <v>251</v>
      </c>
    </row>
    <row r="60" spans="3:4" ht="12.75">
      <c r="C60" s="5"/>
      <c r="D60" t="s">
        <v>252</v>
      </c>
    </row>
    <row r="61" spans="1:3" s="31" customFormat="1" ht="12.75">
      <c r="A61" s="294"/>
      <c r="C61" s="171"/>
    </row>
    <row r="62" spans="1:11" s="31" customFormat="1" ht="12.75">
      <c r="A62" s="294"/>
      <c r="C62" s="171"/>
      <c r="F62" s="29"/>
      <c r="G62" s="29"/>
      <c r="H62" s="29"/>
      <c r="I62" s="29"/>
      <c r="J62" s="29"/>
      <c r="K62" s="29"/>
    </row>
    <row r="63" spans="1:11" s="31" customFormat="1" ht="12.75">
      <c r="A63" s="294"/>
      <c r="C63" s="171"/>
      <c r="D63" s="171"/>
      <c r="F63" s="29"/>
      <c r="G63" s="29"/>
      <c r="H63" s="29"/>
      <c r="I63" s="29"/>
      <c r="J63" s="29"/>
      <c r="K63" s="29"/>
    </row>
    <row r="64" spans="1:11" s="31" customFormat="1" ht="12.75">
      <c r="A64" s="294"/>
      <c r="C64" s="171"/>
      <c r="F64" s="43"/>
      <c r="G64" s="43"/>
      <c r="H64" s="43"/>
      <c r="I64" s="43"/>
      <c r="J64" s="43"/>
      <c r="K64" s="43"/>
    </row>
    <row r="65" spans="1:11" s="31" customFormat="1" ht="12.75">
      <c r="A65" s="294"/>
      <c r="C65" s="171"/>
      <c r="F65" s="43"/>
      <c r="G65" s="43"/>
      <c r="H65" s="43"/>
      <c r="I65" s="43"/>
      <c r="J65" s="43"/>
      <c r="K65" s="43"/>
    </row>
    <row r="66" spans="1:11" s="31" customFormat="1" ht="12.75">
      <c r="A66" s="294"/>
      <c r="C66" s="171"/>
      <c r="F66" s="43"/>
      <c r="G66" s="43"/>
      <c r="H66" s="43"/>
      <c r="I66" s="43"/>
      <c r="J66" s="43"/>
      <c r="K66" s="43"/>
    </row>
    <row r="68" ht="12.75">
      <c r="C68" s="35"/>
    </row>
    <row r="69" ht="12.75">
      <c r="C69" s="5" t="s">
        <v>243</v>
      </c>
    </row>
    <row r="70" spans="3:4" ht="12.75">
      <c r="C70" s="35" t="s">
        <v>20</v>
      </c>
      <c r="D70" t="s">
        <v>147</v>
      </c>
    </row>
    <row r="71" spans="3:4" ht="12.75">
      <c r="C71" s="35"/>
      <c r="D71" t="s">
        <v>125</v>
      </c>
    </row>
    <row r="72" spans="3:4" ht="12.75">
      <c r="C72" s="35" t="s">
        <v>21</v>
      </c>
      <c r="D72" t="s">
        <v>146</v>
      </c>
    </row>
    <row r="73" spans="3:4" ht="12.75">
      <c r="C73" s="35"/>
      <c r="D73" t="s">
        <v>125</v>
      </c>
    </row>
    <row r="74" spans="3:4" ht="12.75">
      <c r="C74" s="35" t="s">
        <v>22</v>
      </c>
      <c r="D74" t="s">
        <v>145</v>
      </c>
    </row>
    <row r="75" spans="3:4" ht="12.75">
      <c r="C75" s="35"/>
      <c r="D75" t="s">
        <v>125</v>
      </c>
    </row>
    <row r="76" spans="3:4" ht="12.75">
      <c r="C76" s="35" t="s">
        <v>23</v>
      </c>
      <c r="D76" t="s">
        <v>144</v>
      </c>
    </row>
    <row r="77" spans="3:4" ht="12.75">
      <c r="C77" s="35"/>
      <c r="D77" t="s">
        <v>143</v>
      </c>
    </row>
    <row r="78" spans="3:4" ht="12.75">
      <c r="C78" s="35"/>
      <c r="D78" t="s">
        <v>126</v>
      </c>
    </row>
    <row r="80" ht="12.75">
      <c r="C80" s="36" t="s">
        <v>244</v>
      </c>
    </row>
    <row r="81" spans="3:4" ht="12.75">
      <c r="C81" s="35" t="s">
        <v>20</v>
      </c>
      <c r="D81" t="s">
        <v>142</v>
      </c>
    </row>
    <row r="82" spans="3:4" ht="12.75">
      <c r="C82" s="35"/>
      <c r="D82" t="s">
        <v>127</v>
      </c>
    </row>
    <row r="83" spans="3:4" ht="12.75">
      <c r="C83" s="35" t="s">
        <v>21</v>
      </c>
      <c r="D83" t="s">
        <v>141</v>
      </c>
    </row>
    <row r="84" spans="3:4" ht="12.75">
      <c r="C84" s="35"/>
      <c r="D84" t="s">
        <v>195</v>
      </c>
    </row>
    <row r="85" spans="3:4" ht="12.75">
      <c r="C85" s="35"/>
      <c r="D85" t="s">
        <v>128</v>
      </c>
    </row>
    <row r="87" ht="12.75">
      <c r="C87" s="5" t="s">
        <v>245</v>
      </c>
    </row>
    <row r="88" spans="3:4" ht="12.75">
      <c r="C88" s="35" t="s">
        <v>20</v>
      </c>
      <c r="D88" t="s">
        <v>140</v>
      </c>
    </row>
    <row r="89" spans="3:4" ht="12.75">
      <c r="C89" s="35"/>
      <c r="D89" t="s">
        <v>129</v>
      </c>
    </row>
    <row r="90" spans="3:4" ht="12.75">
      <c r="C90" s="35" t="s">
        <v>21</v>
      </c>
      <c r="D90" t="s">
        <v>196</v>
      </c>
    </row>
    <row r="91" spans="3:4" ht="12.75">
      <c r="C91" s="35"/>
      <c r="D91" t="s">
        <v>130</v>
      </c>
    </row>
    <row r="92" spans="3:4" ht="12.75">
      <c r="C92" s="35" t="s">
        <v>22</v>
      </c>
      <c r="D92" t="s">
        <v>197</v>
      </c>
    </row>
    <row r="93" spans="3:4" ht="12.75">
      <c r="C93" s="35"/>
      <c r="D93" t="s">
        <v>131</v>
      </c>
    </row>
    <row r="94" spans="3:4" ht="12.75">
      <c r="C94" s="35" t="s">
        <v>23</v>
      </c>
      <c r="D94" t="s">
        <v>26</v>
      </c>
    </row>
    <row r="95" spans="3:4" ht="12.75">
      <c r="C95" s="35" t="s">
        <v>24</v>
      </c>
      <c r="D95" t="s">
        <v>198</v>
      </c>
    </row>
    <row r="97" ht="12.75">
      <c r="C97" s="36" t="s">
        <v>246</v>
      </c>
    </row>
    <row r="98" spans="3:4" ht="12.75">
      <c r="C98" s="35" t="s">
        <v>20</v>
      </c>
      <c r="D98" t="s">
        <v>27</v>
      </c>
    </row>
    <row r="99" spans="3:4" ht="12.75">
      <c r="C99" s="35" t="s">
        <v>21</v>
      </c>
      <c r="D99" t="s">
        <v>28</v>
      </c>
    </row>
    <row r="100" spans="3:4" ht="12.75">
      <c r="C100" s="35" t="s">
        <v>22</v>
      </c>
      <c r="D100" t="s">
        <v>139</v>
      </c>
    </row>
    <row r="101" ht="12.75">
      <c r="D101" t="s">
        <v>138</v>
      </c>
    </row>
    <row r="102" ht="12.75">
      <c r="D102" t="s">
        <v>137</v>
      </c>
    </row>
    <row r="103" ht="12.75">
      <c r="D103" t="s">
        <v>132</v>
      </c>
    </row>
    <row r="104" spans="3:4" ht="12.75">
      <c r="C104" s="35" t="s">
        <v>23</v>
      </c>
      <c r="D104" t="s">
        <v>136</v>
      </c>
    </row>
    <row r="105" spans="3:4" ht="12.75">
      <c r="C105" s="35"/>
      <c r="D105" s="5" t="s">
        <v>133</v>
      </c>
    </row>
    <row r="106" spans="3:4" ht="12.75">
      <c r="C106" s="35" t="s">
        <v>24</v>
      </c>
      <c r="D106" t="s">
        <v>135</v>
      </c>
    </row>
    <row r="107" spans="3:4" ht="12.75">
      <c r="C107" s="35"/>
      <c r="D107" s="5" t="s">
        <v>134</v>
      </c>
    </row>
    <row r="108" spans="3:4" ht="12.75">
      <c r="C108" s="35" t="s">
        <v>29</v>
      </c>
      <c r="D108" t="s">
        <v>32</v>
      </c>
    </row>
    <row r="110" ht="12.75">
      <c r="C110" s="36" t="s">
        <v>47</v>
      </c>
    </row>
    <row r="111" ht="12.75">
      <c r="D111" t="s">
        <v>30</v>
      </c>
    </row>
    <row r="114" spans="1:9" s="228" customFormat="1" ht="12.75">
      <c r="A114" s="293"/>
      <c r="B114" s="217"/>
      <c r="C114" s="224" t="s">
        <v>233</v>
      </c>
      <c r="D114" s="225"/>
      <c r="E114" s="226"/>
      <c r="F114" s="227"/>
      <c r="G114" s="227"/>
      <c r="H114" s="227"/>
      <c r="I114" s="227"/>
    </row>
    <row r="115" spans="1:9" s="228" customFormat="1" ht="12.75">
      <c r="A115" s="293"/>
      <c r="B115" s="217"/>
      <c r="C115" s="418" t="s">
        <v>267</v>
      </c>
      <c r="D115" s="418"/>
      <c r="E115" s="418"/>
      <c r="G115" s="229"/>
      <c r="H115" s="229"/>
      <c r="I115" s="229"/>
    </row>
    <row r="116" spans="1:9" s="228" customFormat="1" ht="12.75">
      <c r="A116" s="293"/>
      <c r="B116" s="217"/>
      <c r="C116" s="288" t="s">
        <v>234</v>
      </c>
      <c r="D116" s="229"/>
      <c r="E116" s="229"/>
      <c r="G116" s="229"/>
      <c r="H116" s="229"/>
      <c r="I116" s="229"/>
    </row>
    <row r="117" spans="1:9" s="228" customFormat="1" ht="12.75">
      <c r="A117" s="293"/>
      <c r="B117" s="217"/>
      <c r="C117" s="230" t="s">
        <v>183</v>
      </c>
      <c r="E117" s="229"/>
      <c r="G117" s="229"/>
      <c r="H117" s="229"/>
      <c r="I117" s="229"/>
    </row>
    <row r="118" spans="1:9" s="219" customFormat="1" ht="12.75">
      <c r="A118" s="291"/>
      <c r="B118" s="216"/>
      <c r="C118" s="245">
        <f ca="1">TODAY()</f>
        <v>39162</v>
      </c>
      <c r="D118" s="231"/>
      <c r="E118" s="231"/>
      <c r="F118" s="231"/>
      <c r="G118" s="231"/>
      <c r="H118" s="232"/>
      <c r="I118" s="231"/>
    </row>
    <row r="119" spans="1:3" ht="12.75">
      <c r="A119" s="292"/>
      <c r="B119" s="34"/>
      <c r="C119" t="s">
        <v>60</v>
      </c>
    </row>
    <row r="120" spans="1:3" ht="12.75">
      <c r="A120" s="292"/>
      <c r="B120" s="34"/>
      <c r="C120" t="s">
        <v>60</v>
      </c>
    </row>
    <row r="121" spans="1:2" ht="12.75">
      <c r="A121" s="292"/>
      <c r="B121" s="34"/>
    </row>
    <row r="122" spans="1:11" ht="12.75">
      <c r="A122" s="292"/>
      <c r="B122" s="34"/>
      <c r="C122" s="233" t="s">
        <v>184</v>
      </c>
      <c r="D122" s="234"/>
      <c r="E122" s="234"/>
      <c r="F122" s="234"/>
      <c r="G122" s="234"/>
      <c r="H122" s="234"/>
      <c r="I122" s="234"/>
      <c r="J122" s="234"/>
      <c r="K122" s="234"/>
    </row>
    <row r="123" spans="1:12" ht="13.5" customHeight="1">
      <c r="A123" s="292"/>
      <c r="B123" s="34"/>
      <c r="C123" s="417" t="s">
        <v>185</v>
      </c>
      <c r="D123" s="417"/>
      <c r="E123" s="417"/>
      <c r="F123" s="417"/>
      <c r="G123" s="417"/>
      <c r="H123" s="417"/>
      <c r="I123" s="417"/>
      <c r="J123" s="417"/>
      <c r="K123" s="417"/>
      <c r="L123" s="417"/>
    </row>
    <row r="124" spans="1:12" ht="12.75">
      <c r="A124" s="292"/>
      <c r="B124" s="34"/>
      <c r="C124" s="417"/>
      <c r="D124" s="417"/>
      <c r="E124" s="417"/>
      <c r="F124" s="417"/>
      <c r="G124" s="417"/>
      <c r="H124" s="417"/>
      <c r="I124" s="417"/>
      <c r="J124" s="417"/>
      <c r="K124" s="417"/>
      <c r="L124" s="417"/>
    </row>
    <row r="125" spans="1:12" ht="18" customHeight="1">
      <c r="A125" s="292"/>
      <c r="B125" s="34"/>
      <c r="C125" s="417" t="s">
        <v>217</v>
      </c>
      <c r="D125" s="417"/>
      <c r="E125" s="417"/>
      <c r="F125" s="417"/>
      <c r="G125" s="417"/>
      <c r="H125" s="417"/>
      <c r="I125" s="417"/>
      <c r="J125" s="417"/>
      <c r="K125" s="417"/>
      <c r="L125" s="417"/>
    </row>
  </sheetData>
  <sheetProtection sheet="1" objects="1" scenarios="1"/>
  <mergeCells count="12">
    <mergeCell ref="C3:J3"/>
    <mergeCell ref="D29:G29"/>
    <mergeCell ref="D43:F43"/>
    <mergeCell ref="C5:F5"/>
    <mergeCell ref="D26:F26"/>
    <mergeCell ref="D27:E27"/>
    <mergeCell ref="D28:F28"/>
    <mergeCell ref="D44:F44"/>
    <mergeCell ref="D45:F45"/>
    <mergeCell ref="C123:L124"/>
    <mergeCell ref="C125:L125"/>
    <mergeCell ref="C115:E115"/>
  </mergeCells>
  <hyperlinks>
    <hyperlink ref="D45" r:id="rId1" display="Livestock Enterprise Budgets"/>
    <hyperlink ref="D28" r:id="rId2" display="Crop Production Cost Budgets"/>
    <hyperlink ref="D29" r:id="rId3" display="Iowa Pasture Cost Improvement Budgets"/>
    <hyperlink ref="C115" r:id="rId4" display="Author: William Edwards, Don Hofstrand"/>
    <hyperlink ref="D26" r:id="rId5" display="Organic Crop Cost Budgets"/>
    <hyperlink ref="D27" r:id="rId6" display="Vegetable Budgets"/>
    <hyperlink ref="D43:F43" r:id="rId7" display="Organic Dairy Enterprise Budgets"/>
    <hyperlink ref="D44:F44" r:id="rId8" display="Organic Beef Enterprise Budgets"/>
    <hyperlink ref="C116" r:id="rId9" display="Don Hofstrand"/>
    <hyperlink ref="D46" r:id="rId10" display="Livestock Planning Prices"/>
  </hyperlinks>
  <printOptions/>
  <pageMargins left="0.75" right="0.75" top="0.75" bottom="0.75" header="0.5" footer="0.5"/>
  <pageSetup fitToHeight="2" horizontalDpi="600" verticalDpi="600" orientation="portrait" scale="77" r:id="rId12"/>
  <rowBreaks count="1" manualBreakCount="1">
    <brk id="68" min="2" max="12" man="1"/>
  </rowBreaks>
  <drawing r:id="rId11"/>
</worksheet>
</file>

<file path=xl/worksheets/sheet2.xml><?xml version="1.0" encoding="utf-8"?>
<worksheet xmlns="http://schemas.openxmlformats.org/spreadsheetml/2006/main" xmlns:r="http://schemas.openxmlformats.org/officeDocument/2006/relationships">
  <sheetPr>
    <pageSetUpPr fitToPage="1"/>
  </sheetPr>
  <dimension ref="A1:P96"/>
  <sheetViews>
    <sheetView showGridLines="0" showZeros="0" zoomScale="95" zoomScaleNormal="95" workbookViewId="0" topLeftCell="A1">
      <selection activeCell="C5" sqref="C5:D5"/>
    </sheetView>
  </sheetViews>
  <sheetFormatPr defaultColWidth="9.140625" defaultRowHeight="12.75"/>
  <cols>
    <col min="1" max="1" width="1.7109375" style="294" customWidth="1"/>
    <col min="2" max="2" width="1.7109375" style="0" customWidth="1"/>
    <col min="3" max="3" width="29.7109375" style="0" customWidth="1"/>
    <col min="4" max="14" width="10.140625" style="0" customWidth="1"/>
  </cols>
  <sheetData>
    <row r="1" s="295" customFormat="1" ht="18.75" thickBot="1">
      <c r="C1" s="295" t="s">
        <v>204</v>
      </c>
    </row>
    <row r="2" spans="1:14" s="215" customFormat="1" ht="17.25" thickTop="1">
      <c r="A2" s="291"/>
      <c r="B2" s="216"/>
      <c r="C2" s="218" t="s">
        <v>203</v>
      </c>
      <c r="K2" s="359" t="s">
        <v>291</v>
      </c>
      <c r="L2" s="360"/>
      <c r="M2" s="360"/>
      <c r="N2" s="360"/>
    </row>
    <row r="3" spans="1:14" s="219" customFormat="1" ht="12" customHeight="1">
      <c r="A3" s="291"/>
      <c r="B3" s="216"/>
      <c r="C3" s="302"/>
      <c r="K3" s="425" t="s">
        <v>210</v>
      </c>
      <c r="L3" s="425"/>
      <c r="M3" s="425"/>
      <c r="N3" s="361"/>
    </row>
    <row r="4" spans="1:14" ht="12.75">
      <c r="A4" s="292"/>
      <c r="B4" s="34"/>
      <c r="C4" s="436" t="s">
        <v>168</v>
      </c>
      <c r="D4" s="436"/>
      <c r="E4" s="436"/>
      <c r="F4" s="436"/>
      <c r="G4" s="236"/>
      <c r="H4" s="236"/>
      <c r="K4" s="424" t="s">
        <v>211</v>
      </c>
      <c r="L4" s="424"/>
      <c r="M4" s="424"/>
      <c r="N4" s="361"/>
    </row>
    <row r="5" spans="1:14" ht="12.75">
      <c r="A5" s="292"/>
      <c r="B5" s="34"/>
      <c r="C5" s="438" t="s">
        <v>169</v>
      </c>
      <c r="D5" s="439"/>
      <c r="E5" s="270"/>
      <c r="F5" s="228"/>
      <c r="K5" s="423" t="s">
        <v>165</v>
      </c>
      <c r="L5" s="423"/>
      <c r="M5" s="423"/>
      <c r="N5" s="423"/>
    </row>
    <row r="6" spans="1:15" s="376" customFormat="1" ht="13.5" thickBot="1">
      <c r="A6" s="293"/>
      <c r="B6" s="217"/>
      <c r="C6" s="374"/>
      <c r="D6" s="375"/>
      <c r="E6" s="375"/>
      <c r="F6" s="375"/>
      <c r="G6" s="375"/>
      <c r="H6" s="375"/>
      <c r="I6" s="375"/>
      <c r="J6" s="375"/>
      <c r="K6" s="430" t="s">
        <v>164</v>
      </c>
      <c r="L6" s="430"/>
      <c r="M6" s="430"/>
      <c r="N6" s="430"/>
      <c r="O6" s="430"/>
    </row>
    <row r="7" spans="1:10" ht="13.5" thickBot="1">
      <c r="A7" s="292"/>
      <c r="B7" s="34"/>
      <c r="C7" s="13"/>
      <c r="D7" s="140" t="str">
        <f>'Getting Started'!E10</f>
        <v>Enter Your Name Here</v>
      </c>
      <c r="E7" s="72"/>
      <c r="F7" s="72"/>
      <c r="G7" s="72"/>
      <c r="H7" s="72"/>
      <c r="I7" s="73">
        <f>'Getting Started'!E11</f>
        <v>2007</v>
      </c>
      <c r="J7" s="74"/>
    </row>
    <row r="8" spans="1:10" ht="12.75">
      <c r="A8" s="292"/>
      <c r="B8" s="34"/>
      <c r="C8" s="13"/>
      <c r="D8" s="13"/>
      <c r="E8" s="169"/>
      <c r="F8" s="13"/>
      <c r="G8" s="13"/>
      <c r="H8" s="13"/>
      <c r="I8" s="106"/>
      <c r="J8" s="13"/>
    </row>
    <row r="9" spans="1:10" ht="13.5" thickBot="1">
      <c r="A9" s="292"/>
      <c r="B9" s="34"/>
      <c r="C9" s="106" t="s">
        <v>269</v>
      </c>
      <c r="D9" s="30" t="s">
        <v>60</v>
      </c>
      <c r="E9" s="30" t="s">
        <v>60</v>
      </c>
      <c r="F9" s="30" t="s">
        <v>60</v>
      </c>
      <c r="G9" s="30" t="s">
        <v>60</v>
      </c>
      <c r="H9" s="30" t="s">
        <v>60</v>
      </c>
      <c r="I9" s="30" t="s">
        <v>60</v>
      </c>
      <c r="J9" s="30" t="s">
        <v>60</v>
      </c>
    </row>
    <row r="10" spans="1:14" ht="12.75">
      <c r="A10" s="292"/>
      <c r="B10" s="34"/>
      <c r="C10" s="13" t="s">
        <v>205</v>
      </c>
      <c r="D10" s="116"/>
      <c r="E10" s="59"/>
      <c r="F10" s="59"/>
      <c r="G10" s="59"/>
      <c r="H10" s="59"/>
      <c r="I10" s="59"/>
      <c r="J10" s="317"/>
      <c r="K10" s="317"/>
      <c r="L10" s="317"/>
      <c r="M10" s="60"/>
      <c r="N10" s="275" t="s">
        <v>175</v>
      </c>
    </row>
    <row r="11" spans="1:14" ht="12.75">
      <c r="A11" s="292"/>
      <c r="B11" s="34"/>
      <c r="C11" s="13" t="s">
        <v>208</v>
      </c>
      <c r="D11" s="49"/>
      <c r="E11" s="37"/>
      <c r="F11" s="37"/>
      <c r="G11" s="37"/>
      <c r="H11" s="37"/>
      <c r="I11" s="37"/>
      <c r="J11" s="318"/>
      <c r="K11" s="318"/>
      <c r="L11" s="318"/>
      <c r="M11" s="46"/>
      <c r="N11" s="331">
        <f>SUM(D$11:M$11)</f>
        <v>0</v>
      </c>
    </row>
    <row r="12" spans="1:14" ht="12.75">
      <c r="A12" s="292"/>
      <c r="B12" s="34"/>
      <c r="C12" s="273" t="s">
        <v>209</v>
      </c>
      <c r="D12" s="97"/>
      <c r="E12" s="38"/>
      <c r="F12" s="38"/>
      <c r="G12" s="38"/>
      <c r="H12" s="38"/>
      <c r="I12" s="38"/>
      <c r="J12" s="268"/>
      <c r="K12" s="268"/>
      <c r="L12" s="268"/>
      <c r="M12" s="44"/>
      <c r="N12" s="276"/>
    </row>
    <row r="13" spans="1:14" ht="13.5" thickBot="1">
      <c r="A13" s="292"/>
      <c r="B13" s="34"/>
      <c r="C13" s="268" t="s">
        <v>238</v>
      </c>
      <c r="D13" s="98"/>
      <c r="E13" s="99"/>
      <c r="F13" s="99"/>
      <c r="G13" s="99"/>
      <c r="H13" s="99"/>
      <c r="I13" s="99"/>
      <c r="J13" s="319"/>
      <c r="K13" s="319"/>
      <c r="L13" s="319"/>
      <c r="M13" s="100"/>
      <c r="N13" s="277">
        <f>SUMPRODUCT(D$11:M$11,D13:M13)</f>
        <v>0</v>
      </c>
    </row>
    <row r="14" spans="1:14" ht="13.5" thickBot="1">
      <c r="A14" s="292"/>
      <c r="B14" s="34"/>
      <c r="C14" s="13"/>
      <c r="D14" s="13"/>
      <c r="E14" s="13"/>
      <c r="F14" s="13"/>
      <c r="G14" s="13"/>
      <c r="H14" s="13"/>
      <c r="I14" s="13"/>
      <c r="J14" s="13"/>
      <c r="K14" s="13"/>
      <c r="L14" s="13"/>
      <c r="M14" s="13"/>
      <c r="N14" s="13"/>
    </row>
    <row r="15" spans="1:14" ht="12.75">
      <c r="A15" s="292"/>
      <c r="B15" s="34"/>
      <c r="C15" s="106" t="s">
        <v>270</v>
      </c>
      <c r="D15" s="371">
        <f aca="true" t="shared" si="0" ref="D15:M15">D10</f>
        <v>0</v>
      </c>
      <c r="E15" s="372">
        <f t="shared" si="0"/>
        <v>0</v>
      </c>
      <c r="F15" s="372">
        <f t="shared" si="0"/>
        <v>0</v>
      </c>
      <c r="G15" s="372">
        <f t="shared" si="0"/>
        <v>0</v>
      </c>
      <c r="H15" s="372">
        <f t="shared" si="0"/>
        <v>0</v>
      </c>
      <c r="I15" s="372">
        <f t="shared" si="0"/>
        <v>0</v>
      </c>
      <c r="J15" s="372">
        <f t="shared" si="0"/>
        <v>0</v>
      </c>
      <c r="K15" s="372">
        <f t="shared" si="0"/>
        <v>0</v>
      </c>
      <c r="L15" s="372">
        <f t="shared" si="0"/>
        <v>0</v>
      </c>
      <c r="M15" s="373">
        <f t="shared" si="0"/>
        <v>0</v>
      </c>
      <c r="N15" s="275" t="s">
        <v>175</v>
      </c>
    </row>
    <row r="16" spans="1:14" ht="12.75">
      <c r="A16" s="292"/>
      <c r="B16" s="34"/>
      <c r="C16" s="44" t="s">
        <v>48</v>
      </c>
      <c r="D16" s="97"/>
      <c r="E16" s="38"/>
      <c r="F16" s="38"/>
      <c r="G16" s="38"/>
      <c r="H16" s="38"/>
      <c r="I16" s="38"/>
      <c r="J16" s="268"/>
      <c r="K16" s="268"/>
      <c r="L16" s="268"/>
      <c r="M16" s="44"/>
      <c r="N16" s="276">
        <f aca="true" t="shared" si="1" ref="N16:N25">SUMPRODUCT(D$11:M$11,D16:M16)</f>
        <v>0</v>
      </c>
    </row>
    <row r="17" spans="1:14" ht="12.75">
      <c r="A17" s="293"/>
      <c r="B17" s="217"/>
      <c r="C17" s="44" t="s">
        <v>49</v>
      </c>
      <c r="D17" s="97"/>
      <c r="E17" s="38"/>
      <c r="F17" s="38"/>
      <c r="G17" s="38"/>
      <c r="H17" s="38"/>
      <c r="I17" s="38"/>
      <c r="J17" s="268"/>
      <c r="K17" s="268"/>
      <c r="L17" s="268"/>
      <c r="M17" s="44"/>
      <c r="N17" s="276">
        <f t="shared" si="1"/>
        <v>0</v>
      </c>
    </row>
    <row r="18" spans="1:16" ht="12.75">
      <c r="A18" s="293"/>
      <c r="B18" s="217"/>
      <c r="C18" s="44" t="s">
        <v>50</v>
      </c>
      <c r="D18" s="97"/>
      <c r="E18" s="38"/>
      <c r="F18" s="38"/>
      <c r="G18" s="38"/>
      <c r="H18" s="38"/>
      <c r="I18" s="38"/>
      <c r="J18" s="268"/>
      <c r="K18" s="268"/>
      <c r="L18" s="268"/>
      <c r="M18" s="44"/>
      <c r="N18" s="276">
        <f t="shared" si="1"/>
        <v>0</v>
      </c>
      <c r="P18" s="13"/>
    </row>
    <row r="19" spans="1:14" ht="12.75">
      <c r="A19" s="293"/>
      <c r="B19" s="217"/>
      <c r="C19" s="44" t="s">
        <v>51</v>
      </c>
      <c r="D19" s="97"/>
      <c r="E19" s="38"/>
      <c r="F19" s="38"/>
      <c r="G19" s="38"/>
      <c r="H19" s="38"/>
      <c r="I19" s="38"/>
      <c r="J19" s="268"/>
      <c r="K19" s="268"/>
      <c r="L19" s="268"/>
      <c r="M19" s="44"/>
      <c r="N19" s="276">
        <f t="shared" si="1"/>
        <v>0</v>
      </c>
    </row>
    <row r="20" spans="1:14" ht="12.75">
      <c r="A20" s="291"/>
      <c r="B20" s="216"/>
      <c r="C20" s="44" t="s">
        <v>52</v>
      </c>
      <c r="D20" s="97"/>
      <c r="E20" s="38"/>
      <c r="F20" s="38"/>
      <c r="G20" s="38"/>
      <c r="H20" s="38"/>
      <c r="I20" s="38"/>
      <c r="J20" s="268"/>
      <c r="K20" s="268"/>
      <c r="L20" s="268"/>
      <c r="M20" s="44"/>
      <c r="N20" s="276">
        <f t="shared" si="1"/>
        <v>0</v>
      </c>
    </row>
    <row r="21" spans="1:14" ht="12.75">
      <c r="A21" s="292"/>
      <c r="B21" s="34"/>
      <c r="C21" s="44" t="s">
        <v>159</v>
      </c>
      <c r="D21" s="97"/>
      <c r="E21" s="38"/>
      <c r="F21" s="38"/>
      <c r="G21" s="38"/>
      <c r="H21" s="38"/>
      <c r="I21" s="38"/>
      <c r="J21" s="268"/>
      <c r="K21" s="268"/>
      <c r="L21" s="268"/>
      <c r="M21" s="44"/>
      <c r="N21" s="276">
        <f t="shared" si="1"/>
        <v>0</v>
      </c>
    </row>
    <row r="22" spans="1:15" ht="12.75">
      <c r="A22" s="292"/>
      <c r="B22" s="34"/>
      <c r="C22" s="44" t="s">
        <v>206</v>
      </c>
      <c r="D22" s="274"/>
      <c r="E22" s="132"/>
      <c r="F22" s="132"/>
      <c r="G22" s="132"/>
      <c r="H22" s="132"/>
      <c r="I22" s="132"/>
      <c r="J22" s="320"/>
      <c r="K22" s="320"/>
      <c r="L22" s="320"/>
      <c r="M22" s="133"/>
      <c r="N22" s="276">
        <f t="shared" si="1"/>
        <v>0</v>
      </c>
      <c r="O22" s="279" t="s">
        <v>60</v>
      </c>
    </row>
    <row r="23" spans="1:15" ht="12.75">
      <c r="A23" s="292"/>
      <c r="B23" s="34"/>
      <c r="C23" s="44" t="s">
        <v>207</v>
      </c>
      <c r="D23" s="274"/>
      <c r="E23" s="132"/>
      <c r="F23" s="132"/>
      <c r="G23" s="132"/>
      <c r="H23" s="132"/>
      <c r="I23" s="132"/>
      <c r="J23" s="320"/>
      <c r="K23" s="320"/>
      <c r="L23" s="320"/>
      <c r="M23" s="133"/>
      <c r="N23" s="276">
        <f t="shared" si="1"/>
        <v>0</v>
      </c>
      <c r="O23" s="280" t="s">
        <v>60</v>
      </c>
    </row>
    <row r="24" spans="1:15" ht="12.75">
      <c r="A24" s="292"/>
      <c r="B24" s="34"/>
      <c r="C24" s="44" t="s">
        <v>59</v>
      </c>
      <c r="D24" s="274"/>
      <c r="E24" s="132"/>
      <c r="F24" s="132"/>
      <c r="G24" s="132"/>
      <c r="H24" s="132"/>
      <c r="I24" s="132"/>
      <c r="J24" s="320"/>
      <c r="K24" s="320"/>
      <c r="L24" s="320"/>
      <c r="M24" s="133"/>
      <c r="N24" s="276">
        <f t="shared" si="1"/>
        <v>0</v>
      </c>
      <c r="O24" s="279" t="s">
        <v>60</v>
      </c>
    </row>
    <row r="25" spans="1:14" ht="13.5" thickBot="1">
      <c r="A25" s="292"/>
      <c r="B25" s="34"/>
      <c r="C25" s="268" t="s">
        <v>53</v>
      </c>
      <c r="D25" s="98"/>
      <c r="E25" s="99"/>
      <c r="F25" s="99"/>
      <c r="G25" s="99"/>
      <c r="H25" s="99"/>
      <c r="I25" s="99"/>
      <c r="J25" s="319"/>
      <c r="K25" s="319"/>
      <c r="L25" s="319"/>
      <c r="M25" s="100"/>
      <c r="N25" s="277">
        <f t="shared" si="1"/>
        <v>0</v>
      </c>
    </row>
    <row r="26" spans="1:13" ht="13.5" thickBot="1">
      <c r="A26" s="292"/>
      <c r="B26" s="34"/>
      <c r="C26" s="13"/>
      <c r="D26" s="20"/>
      <c r="E26" s="76"/>
      <c r="F26" s="76"/>
      <c r="G26" s="76"/>
      <c r="H26" s="76"/>
      <c r="I26" s="76"/>
      <c r="J26" s="76"/>
      <c r="K26" s="76"/>
      <c r="L26" s="13"/>
      <c r="M26" s="13"/>
    </row>
    <row r="27" spans="1:10" ht="12.75">
      <c r="A27" s="292"/>
      <c r="B27" s="34"/>
      <c r="C27" s="13"/>
      <c r="D27" s="315"/>
      <c r="E27" s="437" t="s">
        <v>268</v>
      </c>
      <c r="F27" s="415"/>
      <c r="G27" s="415"/>
      <c r="H27" s="415"/>
      <c r="I27" s="415"/>
      <c r="J27" s="429"/>
    </row>
    <row r="28" spans="1:10" ht="12.75">
      <c r="A28" s="292"/>
      <c r="B28" s="34"/>
      <c r="C28" s="13"/>
      <c r="D28" s="431" t="s">
        <v>1</v>
      </c>
      <c r="E28" s="312" t="str">
        <f>'Whole Farm Budget'!E10</f>
        <v>January</v>
      </c>
      <c r="F28" s="9" t="str">
        <f>'Whole Farm Budget'!F10</f>
        <v>March</v>
      </c>
      <c r="G28" s="91" t="str">
        <f>'Whole Farm Budget'!G10</f>
        <v>May</v>
      </c>
      <c r="H28" s="9" t="str">
        <f>'Whole Farm Budget'!H10</f>
        <v>July</v>
      </c>
      <c r="I28" s="91" t="str">
        <f>'Whole Farm Budget'!I10</f>
        <v>September</v>
      </c>
      <c r="J28" s="94" t="str">
        <f>'Whole Farm Budget'!J10</f>
        <v>November</v>
      </c>
    </row>
    <row r="29" spans="1:10" ht="12.75">
      <c r="A29" s="292"/>
      <c r="B29" s="34"/>
      <c r="C29" s="106" t="s">
        <v>189</v>
      </c>
      <c r="D29" s="432"/>
      <c r="E29" s="313" t="str">
        <f>'Whole Farm Budget'!E11</f>
        <v>February</v>
      </c>
      <c r="F29" s="9" t="str">
        <f>'Whole Farm Budget'!F11</f>
        <v>April</v>
      </c>
      <c r="G29" s="90" t="str">
        <f>'Whole Farm Budget'!G11</f>
        <v>June</v>
      </c>
      <c r="H29" s="9" t="str">
        <f>'Whole Farm Budget'!H11</f>
        <v>August</v>
      </c>
      <c r="I29" s="90" t="str">
        <f>'Whole Farm Budget'!I11</f>
        <v>October</v>
      </c>
      <c r="J29" s="96" t="str">
        <f>'Whole Farm Budget'!J11</f>
        <v>December</v>
      </c>
    </row>
    <row r="30" spans="1:10" ht="12.75">
      <c r="A30" s="292"/>
      <c r="B30" s="34"/>
      <c r="C30" s="13" t="str">
        <f>C16</f>
        <v>  Seed</v>
      </c>
      <c r="D30" s="141">
        <f aca="true" t="shared" si="2" ref="D30:D39">N16</f>
        <v>0</v>
      </c>
      <c r="E30" s="61"/>
      <c r="F30" s="38"/>
      <c r="G30" s="38"/>
      <c r="H30" s="38"/>
      <c r="I30" s="38"/>
      <c r="J30" s="44"/>
    </row>
    <row r="31" spans="3:10" ht="12.75">
      <c r="C31" s="13" t="str">
        <f aca="true" t="shared" si="3" ref="C31:C38">C17</f>
        <v>  Fertilizer and lime</v>
      </c>
      <c r="D31" s="141">
        <f t="shared" si="2"/>
        <v>0</v>
      </c>
      <c r="E31" s="61"/>
      <c r="F31" s="38"/>
      <c r="G31" s="38"/>
      <c r="H31" s="38"/>
      <c r="I31" s="38"/>
      <c r="J31" s="44"/>
    </row>
    <row r="32" spans="3:13" ht="12.75">
      <c r="C32" s="13" t="str">
        <f t="shared" si="3"/>
        <v>  Pesticides</v>
      </c>
      <c r="D32" s="141">
        <f t="shared" si="2"/>
        <v>0</v>
      </c>
      <c r="E32" s="61"/>
      <c r="F32" s="38"/>
      <c r="G32" s="38"/>
      <c r="H32" s="38"/>
      <c r="I32" s="38"/>
      <c r="J32" s="44"/>
      <c r="K32" s="13"/>
      <c r="L32" s="13"/>
      <c r="M32" s="13"/>
    </row>
    <row r="33" spans="3:13" ht="12.75">
      <c r="C33" s="13" t="str">
        <f t="shared" si="3"/>
        <v>  Crop insurance</v>
      </c>
      <c r="D33" s="141">
        <f t="shared" si="2"/>
        <v>0</v>
      </c>
      <c r="E33" s="61"/>
      <c r="F33" s="38"/>
      <c r="G33" s="38"/>
      <c r="H33" s="38"/>
      <c r="I33" s="38"/>
      <c r="J33" s="44"/>
      <c r="K33" s="13"/>
      <c r="L33" s="13"/>
      <c r="M33" s="13"/>
    </row>
    <row r="34" spans="3:13" ht="12.75">
      <c r="C34" s="13" t="str">
        <f t="shared" si="3"/>
        <v>  Drying fuel</v>
      </c>
      <c r="D34" s="141">
        <f t="shared" si="2"/>
        <v>0</v>
      </c>
      <c r="E34" s="61"/>
      <c r="F34" s="38"/>
      <c r="G34" s="38"/>
      <c r="H34" s="38"/>
      <c r="I34" s="38"/>
      <c r="J34" s="44"/>
      <c r="K34" s="13"/>
      <c r="L34" s="13"/>
      <c r="M34" s="13"/>
    </row>
    <row r="35" spans="3:12" ht="12.75">
      <c r="C35" s="13" t="str">
        <f t="shared" si="3"/>
        <v>  Custom hire/machine rental</v>
      </c>
      <c r="D35" s="141">
        <f t="shared" si="2"/>
        <v>0</v>
      </c>
      <c r="E35" s="61"/>
      <c r="F35" s="38"/>
      <c r="G35" s="38"/>
      <c r="H35" s="38"/>
      <c r="I35" s="38"/>
      <c r="J35" s="44"/>
      <c r="K35" s="13"/>
      <c r="L35" s="13"/>
    </row>
    <row r="36" spans="3:13" ht="12.75">
      <c r="C36" s="13" t="str">
        <f t="shared" si="3"/>
        <v>  Processing</v>
      </c>
      <c r="D36" s="141">
        <f t="shared" si="2"/>
        <v>0</v>
      </c>
      <c r="E36" s="61"/>
      <c r="F36" s="38"/>
      <c r="G36" s="38"/>
      <c r="H36" s="38"/>
      <c r="I36" s="38"/>
      <c r="J36" s="44"/>
      <c r="K36" s="271" t="s">
        <v>60</v>
      </c>
      <c r="L36" s="13"/>
      <c r="M36" s="13"/>
    </row>
    <row r="37" spans="3:13" ht="12.75">
      <c r="C37" s="13" t="str">
        <f t="shared" si="3"/>
        <v>  Transportation</v>
      </c>
      <c r="D37" s="141">
        <f t="shared" si="2"/>
        <v>0</v>
      </c>
      <c r="E37" s="61"/>
      <c r="F37" s="38"/>
      <c r="G37" s="38"/>
      <c r="H37" s="38"/>
      <c r="I37" s="38"/>
      <c r="J37" s="44"/>
      <c r="K37" s="271" t="s">
        <v>60</v>
      </c>
      <c r="L37" s="13"/>
      <c r="M37" s="13"/>
    </row>
    <row r="38" spans="3:13" ht="12.75">
      <c r="C38" s="13" t="str">
        <f t="shared" si="3"/>
        <v>  Marketing</v>
      </c>
      <c r="D38" s="141">
        <f t="shared" si="2"/>
        <v>0</v>
      </c>
      <c r="E38" s="61"/>
      <c r="F38" s="38"/>
      <c r="G38" s="38"/>
      <c r="H38" s="38"/>
      <c r="I38" s="38"/>
      <c r="J38" s="44"/>
      <c r="K38" s="271" t="s">
        <v>60</v>
      </c>
      <c r="L38" s="13"/>
      <c r="M38" s="13"/>
    </row>
    <row r="39" spans="3:13" ht="12.75">
      <c r="C39" s="281" t="str">
        <f>C25</f>
        <v>  Other cash costs per acre</v>
      </c>
      <c r="D39" s="141">
        <f t="shared" si="2"/>
        <v>0</v>
      </c>
      <c r="E39" s="61"/>
      <c r="F39" s="38"/>
      <c r="G39" s="38"/>
      <c r="H39" s="38"/>
      <c r="I39" s="38"/>
      <c r="J39" s="44"/>
      <c r="K39" s="13"/>
      <c r="L39" s="13"/>
      <c r="M39" s="13"/>
    </row>
    <row r="40" spans="3:13" ht="13.5" thickBot="1">
      <c r="C40" s="281" t="str">
        <f>C13</f>
        <v>  Other enterprise income</v>
      </c>
      <c r="D40" s="314">
        <f>N13</f>
        <v>0</v>
      </c>
      <c r="E40" s="129"/>
      <c r="F40" s="99"/>
      <c r="G40" s="99"/>
      <c r="H40" s="99"/>
      <c r="I40" s="99"/>
      <c r="J40" s="100"/>
      <c r="K40" s="13"/>
      <c r="L40" s="13"/>
      <c r="M40" s="13"/>
    </row>
    <row r="41" spans="3:13" ht="13.5" thickBot="1">
      <c r="C41" s="31"/>
      <c r="D41" s="13"/>
      <c r="E41" s="76"/>
      <c r="F41" s="76"/>
      <c r="G41" s="76"/>
      <c r="H41" s="76"/>
      <c r="I41" s="76"/>
      <c r="J41" s="76"/>
      <c r="K41" s="13"/>
      <c r="L41" s="13"/>
      <c r="M41" s="13"/>
    </row>
    <row r="42" spans="3:13" ht="12.75">
      <c r="C42" s="169"/>
      <c r="D42" s="287" t="s">
        <v>11</v>
      </c>
      <c r="E42" s="21" t="s">
        <v>173</v>
      </c>
      <c r="F42" s="21" t="s">
        <v>174</v>
      </c>
      <c r="G42" s="21" t="s">
        <v>175</v>
      </c>
      <c r="H42" s="21" t="s">
        <v>176</v>
      </c>
      <c r="I42" s="21" t="s">
        <v>173</v>
      </c>
      <c r="J42" s="21" t="s">
        <v>173</v>
      </c>
      <c r="K42" s="108" t="s">
        <v>177</v>
      </c>
      <c r="L42" s="13"/>
      <c r="M42" s="13"/>
    </row>
    <row r="43" spans="3:13" ht="12.75">
      <c r="C43" s="171" t="s">
        <v>271</v>
      </c>
      <c r="D43" s="105" t="s">
        <v>10</v>
      </c>
      <c r="E43" s="9" t="s">
        <v>12</v>
      </c>
      <c r="F43" s="9" t="s">
        <v>13</v>
      </c>
      <c r="G43" s="9" t="s">
        <v>14</v>
      </c>
      <c r="H43" s="9" t="s">
        <v>18</v>
      </c>
      <c r="I43" s="9" t="s">
        <v>15</v>
      </c>
      <c r="J43" s="9" t="s">
        <v>16</v>
      </c>
      <c r="K43" s="62" t="s">
        <v>10</v>
      </c>
      <c r="L43" s="13"/>
      <c r="M43" s="13"/>
    </row>
    <row r="44" spans="3:13" ht="12.75">
      <c r="C44" s="333">
        <f>D$10</f>
        <v>0</v>
      </c>
      <c r="D44" s="49"/>
      <c r="E44" s="37"/>
      <c r="F44" s="378">
        <f>IF(D11&gt;0,D11*D12,0)</f>
        <v>0</v>
      </c>
      <c r="G44" s="378">
        <f>D44+E44+F44</f>
        <v>0</v>
      </c>
      <c r="H44" s="37"/>
      <c r="I44" s="37"/>
      <c r="J44" s="246">
        <f>Livestock!K53</f>
        <v>0</v>
      </c>
      <c r="K44" s="379">
        <f aca="true" t="shared" si="4" ref="K44:K53">G44-H44-I44-J44</f>
        <v>0</v>
      </c>
      <c r="L44" s="13"/>
      <c r="M44" s="13"/>
    </row>
    <row r="45" spans="3:13" ht="12.75">
      <c r="C45" s="333">
        <f>E$10</f>
        <v>0</v>
      </c>
      <c r="D45" s="49"/>
      <c r="E45" s="37"/>
      <c r="F45" s="378">
        <f>IF(E11&gt;0,E11*E12,0)</f>
        <v>0</v>
      </c>
      <c r="G45" s="378">
        <f aca="true" t="shared" si="5" ref="G45:G53">D45+E45+F45</f>
        <v>0</v>
      </c>
      <c r="H45" s="37"/>
      <c r="I45" s="37"/>
      <c r="J45" s="246">
        <f>Livestock!K54</f>
        <v>0</v>
      </c>
      <c r="K45" s="379">
        <f t="shared" si="4"/>
        <v>0</v>
      </c>
      <c r="L45" s="13"/>
      <c r="M45" s="13"/>
    </row>
    <row r="46" spans="3:13" ht="12.75">
      <c r="C46" s="333">
        <f>F$10</f>
        <v>0</v>
      </c>
      <c r="D46" s="49"/>
      <c r="E46" s="37"/>
      <c r="F46" s="378">
        <f>IF(F11&gt;0,F11*F12,0)</f>
        <v>0</v>
      </c>
      <c r="G46" s="378">
        <f t="shared" si="5"/>
        <v>0</v>
      </c>
      <c r="H46" s="37"/>
      <c r="I46" s="37"/>
      <c r="J46" s="246">
        <f>Livestock!K55</f>
        <v>0</v>
      </c>
      <c r="K46" s="379">
        <f t="shared" si="4"/>
        <v>0</v>
      </c>
      <c r="L46" s="13"/>
      <c r="M46" s="13"/>
    </row>
    <row r="47" spans="3:13" ht="12.75">
      <c r="C47" s="333">
        <f>G$10</f>
        <v>0</v>
      </c>
      <c r="D47" s="49"/>
      <c r="E47" s="37"/>
      <c r="F47" s="378">
        <f>IF(G11&gt;0,G11*G12,0)</f>
        <v>0</v>
      </c>
      <c r="G47" s="378">
        <f t="shared" si="5"/>
        <v>0</v>
      </c>
      <c r="H47" s="37"/>
      <c r="I47" s="37"/>
      <c r="J47" s="246">
        <f>Livestock!K56</f>
        <v>0</v>
      </c>
      <c r="K47" s="379">
        <f t="shared" si="4"/>
        <v>0</v>
      </c>
      <c r="L47" s="13"/>
      <c r="M47" s="13"/>
    </row>
    <row r="48" spans="3:13" ht="12.75">
      <c r="C48" s="333">
        <f>H$10</f>
        <v>0</v>
      </c>
      <c r="D48" s="49"/>
      <c r="E48" s="37"/>
      <c r="F48" s="378">
        <f>IF(H11&gt;0,H11*H12,0)</f>
        <v>0</v>
      </c>
      <c r="G48" s="378">
        <f t="shared" si="5"/>
        <v>0</v>
      </c>
      <c r="H48" s="37"/>
      <c r="I48" s="37"/>
      <c r="J48" s="246">
        <f>Livestock!K57</f>
        <v>0</v>
      </c>
      <c r="K48" s="379">
        <f t="shared" si="4"/>
        <v>0</v>
      </c>
      <c r="L48" s="13"/>
      <c r="M48" s="13"/>
    </row>
    <row r="49" spans="3:13" ht="12.75">
      <c r="C49" s="333">
        <f>I$10</f>
        <v>0</v>
      </c>
      <c r="D49" s="49"/>
      <c r="E49" s="37"/>
      <c r="F49" s="378">
        <f>IF(I11&gt;0,I11*I12,0)</f>
        <v>0</v>
      </c>
      <c r="G49" s="378">
        <f t="shared" si="5"/>
        <v>0</v>
      </c>
      <c r="H49" s="37"/>
      <c r="I49" s="37"/>
      <c r="J49" s="246">
        <f>Livestock!K58</f>
        <v>0</v>
      </c>
      <c r="K49" s="379">
        <f t="shared" si="4"/>
        <v>0</v>
      </c>
      <c r="L49" s="13"/>
      <c r="M49" s="13"/>
    </row>
    <row r="50" spans="3:13" ht="12.75">
      <c r="C50" s="333">
        <f>J$10</f>
        <v>0</v>
      </c>
      <c r="D50" s="321"/>
      <c r="E50" s="322"/>
      <c r="F50" s="378">
        <f>IF(J11&gt;0,J11*J12,0)</f>
        <v>0</v>
      </c>
      <c r="G50" s="378">
        <f t="shared" si="5"/>
        <v>0</v>
      </c>
      <c r="H50" s="322"/>
      <c r="I50" s="322"/>
      <c r="J50" s="246">
        <f>Livestock!K59</f>
        <v>0</v>
      </c>
      <c r="K50" s="379">
        <f t="shared" si="4"/>
        <v>0</v>
      </c>
      <c r="L50" s="13"/>
      <c r="M50" s="13"/>
    </row>
    <row r="51" spans="3:13" ht="12.75">
      <c r="C51" s="333">
        <f>K$10</f>
        <v>0</v>
      </c>
      <c r="D51" s="321"/>
      <c r="E51" s="322"/>
      <c r="F51" s="378">
        <f>IF(K11&gt;0,K11*K12,0)</f>
        <v>0</v>
      </c>
      <c r="G51" s="378">
        <f t="shared" si="5"/>
        <v>0</v>
      </c>
      <c r="H51" s="322"/>
      <c r="I51" s="322"/>
      <c r="J51" s="246">
        <f>Livestock!K60</f>
        <v>0</v>
      </c>
      <c r="K51" s="379">
        <f t="shared" si="4"/>
        <v>0</v>
      </c>
      <c r="L51" s="13"/>
      <c r="M51" s="13"/>
    </row>
    <row r="52" spans="3:13" ht="12.75">
      <c r="C52" s="333">
        <f>L$10</f>
        <v>0</v>
      </c>
      <c r="D52" s="321"/>
      <c r="E52" s="322"/>
      <c r="F52" s="378">
        <f>IF(L11&gt;0,L11*L12,0)</f>
        <v>0</v>
      </c>
      <c r="G52" s="378">
        <f t="shared" si="5"/>
        <v>0</v>
      </c>
      <c r="H52" s="322"/>
      <c r="I52" s="322"/>
      <c r="J52" s="246">
        <f>Livestock!K61</f>
        <v>0</v>
      </c>
      <c r="K52" s="379">
        <f>G52-H52-I52-J52</f>
        <v>0</v>
      </c>
      <c r="L52" s="13"/>
      <c r="M52" s="13"/>
    </row>
    <row r="53" spans="3:13" ht="13.5" thickBot="1">
      <c r="C53" s="333">
        <f>M$10</f>
        <v>0</v>
      </c>
      <c r="D53" s="109"/>
      <c r="E53" s="110"/>
      <c r="F53" s="380">
        <f>IF(M11&gt;0,M11*M12,0)</f>
        <v>0</v>
      </c>
      <c r="G53" s="380">
        <f t="shared" si="5"/>
        <v>0</v>
      </c>
      <c r="H53" s="110"/>
      <c r="I53" s="110"/>
      <c r="J53" s="381">
        <f>Livestock!K62</f>
        <v>0</v>
      </c>
      <c r="K53" s="382">
        <f t="shared" si="4"/>
        <v>0</v>
      </c>
      <c r="L53" s="13"/>
      <c r="M53" s="13"/>
    </row>
    <row r="54" spans="3:13" ht="13.5" thickBot="1">
      <c r="C54" s="272"/>
      <c r="D54" s="88"/>
      <c r="E54" s="88"/>
      <c r="F54" s="172"/>
      <c r="G54" s="172"/>
      <c r="H54" s="88"/>
      <c r="I54" s="88"/>
      <c r="J54" s="88"/>
      <c r="K54" s="12"/>
      <c r="L54" s="13"/>
      <c r="M54" s="13"/>
    </row>
    <row r="55" spans="3:13" ht="12.75">
      <c r="C55" s="13"/>
      <c r="D55" s="315"/>
      <c r="E55" s="414" t="s">
        <v>253</v>
      </c>
      <c r="F55" s="415"/>
      <c r="G55" s="415"/>
      <c r="H55" s="415"/>
      <c r="I55" s="415"/>
      <c r="J55" s="429"/>
      <c r="K55" s="13"/>
      <c r="L55" s="13"/>
      <c r="M55" s="13"/>
    </row>
    <row r="56" spans="3:13" ht="12.75">
      <c r="C56" s="13"/>
      <c r="D56" s="431" t="s">
        <v>1</v>
      </c>
      <c r="E56" s="93" t="str">
        <f>'Whole Farm Budget'!$E$10</f>
        <v>January</v>
      </c>
      <c r="F56" s="91" t="str">
        <f>'Whole Farm Budget'!F10</f>
        <v>March</v>
      </c>
      <c r="G56" s="91" t="str">
        <f>'Whole Farm Budget'!G10</f>
        <v>May</v>
      </c>
      <c r="H56" s="91" t="str">
        <f>'Whole Farm Budget'!H10</f>
        <v>July</v>
      </c>
      <c r="I56" s="91" t="str">
        <f>'Whole Farm Budget'!I10</f>
        <v>September</v>
      </c>
      <c r="J56" s="94" t="str">
        <f>'Whole Farm Budget'!J10</f>
        <v>November</v>
      </c>
      <c r="K56" s="13"/>
      <c r="L56" s="13"/>
      <c r="M56" s="13"/>
    </row>
    <row r="57" spans="3:13" ht="12.75">
      <c r="C57" s="106" t="s">
        <v>272</v>
      </c>
      <c r="D57" s="432"/>
      <c r="E57" s="95" t="str">
        <f>'Whole Farm Budget'!E11</f>
        <v>February</v>
      </c>
      <c r="F57" s="90" t="str">
        <f>'Whole Farm Budget'!F11</f>
        <v>April</v>
      </c>
      <c r="G57" s="90" t="str">
        <f>'Whole Farm Budget'!G11</f>
        <v>June</v>
      </c>
      <c r="H57" s="90" t="str">
        <f>'Whole Farm Budget'!H11</f>
        <v>August</v>
      </c>
      <c r="I57" s="90" t="str">
        <f>'Whole Farm Budget'!I11</f>
        <v>October</v>
      </c>
      <c r="J57" s="96" t="str">
        <f>'Whole Farm Budget'!J11</f>
        <v>December</v>
      </c>
      <c r="K57" s="13"/>
      <c r="L57" s="13"/>
      <c r="M57" s="13"/>
    </row>
    <row r="58" spans="3:13" ht="12.75">
      <c r="C58" s="333">
        <f>D$10</f>
        <v>0</v>
      </c>
      <c r="D58" s="328">
        <f>E44</f>
        <v>0</v>
      </c>
      <c r="E58" s="97"/>
      <c r="F58" s="38"/>
      <c r="G58" s="38"/>
      <c r="H58" s="38"/>
      <c r="I58" s="38"/>
      <c r="J58" s="44"/>
      <c r="K58" s="13"/>
      <c r="L58" s="13"/>
      <c r="M58" s="13"/>
    </row>
    <row r="59" spans="3:13" ht="12.75">
      <c r="C59" s="333">
        <f>E$10</f>
        <v>0</v>
      </c>
      <c r="D59" s="328">
        <f aca="true" t="shared" si="6" ref="D59:D67">E45</f>
        <v>0</v>
      </c>
      <c r="E59" s="97"/>
      <c r="F59" s="38"/>
      <c r="G59" s="38"/>
      <c r="H59" s="38"/>
      <c r="I59" s="38"/>
      <c r="J59" s="44"/>
      <c r="K59" s="13"/>
      <c r="L59" s="13"/>
      <c r="M59" s="13"/>
    </row>
    <row r="60" spans="3:13" ht="12.75">
      <c r="C60" s="333">
        <f>F$10</f>
        <v>0</v>
      </c>
      <c r="D60" s="328">
        <f t="shared" si="6"/>
        <v>0</v>
      </c>
      <c r="E60" s="97"/>
      <c r="F60" s="38"/>
      <c r="G60" s="38"/>
      <c r="H60" s="38"/>
      <c r="I60" s="38"/>
      <c r="J60" s="44"/>
      <c r="K60" s="13"/>
      <c r="L60" s="13"/>
      <c r="M60" s="13"/>
    </row>
    <row r="61" spans="3:13" ht="12.75">
      <c r="C61" s="333">
        <f>G$10</f>
        <v>0</v>
      </c>
      <c r="D61" s="328">
        <f t="shared" si="6"/>
        <v>0</v>
      </c>
      <c r="E61" s="97"/>
      <c r="F61" s="38"/>
      <c r="G61" s="38"/>
      <c r="H61" s="38"/>
      <c r="I61" s="38"/>
      <c r="J61" s="44"/>
      <c r="K61" s="13"/>
      <c r="L61" s="13"/>
      <c r="M61" s="13"/>
    </row>
    <row r="62" spans="3:13" ht="12.75">
      <c r="C62" s="333">
        <f>H$10</f>
        <v>0</v>
      </c>
      <c r="D62" s="328">
        <f t="shared" si="6"/>
        <v>0</v>
      </c>
      <c r="E62" s="97"/>
      <c r="F62" s="38"/>
      <c r="G62" s="38"/>
      <c r="H62" s="38"/>
      <c r="I62" s="38"/>
      <c r="J62" s="44"/>
      <c r="K62" s="13"/>
      <c r="L62" s="13"/>
      <c r="M62" s="13"/>
    </row>
    <row r="63" spans="3:13" ht="12.75">
      <c r="C63" s="333">
        <f>I$10</f>
        <v>0</v>
      </c>
      <c r="D63" s="328">
        <f t="shared" si="6"/>
        <v>0</v>
      </c>
      <c r="E63" s="97"/>
      <c r="F63" s="38"/>
      <c r="G63" s="38"/>
      <c r="H63" s="38"/>
      <c r="I63" s="38"/>
      <c r="J63" s="44"/>
      <c r="K63" s="13"/>
      <c r="L63" s="13"/>
      <c r="M63" s="13"/>
    </row>
    <row r="64" spans="3:13" ht="12.75">
      <c r="C64" s="333">
        <f>J$10</f>
        <v>0</v>
      </c>
      <c r="D64" s="328">
        <f t="shared" si="6"/>
        <v>0</v>
      </c>
      <c r="E64" s="274"/>
      <c r="F64" s="132"/>
      <c r="G64" s="132"/>
      <c r="H64" s="132"/>
      <c r="I64" s="132"/>
      <c r="J64" s="133"/>
      <c r="K64" s="13"/>
      <c r="L64" s="13"/>
      <c r="M64" s="13"/>
    </row>
    <row r="65" spans="3:13" ht="12.75">
      <c r="C65" s="333">
        <f>K$10</f>
        <v>0</v>
      </c>
      <c r="D65" s="328">
        <f t="shared" si="6"/>
        <v>0</v>
      </c>
      <c r="E65" s="274"/>
      <c r="F65" s="132"/>
      <c r="G65" s="132"/>
      <c r="H65" s="132"/>
      <c r="I65" s="132"/>
      <c r="J65" s="133"/>
      <c r="K65" s="13"/>
      <c r="L65" s="13"/>
      <c r="M65" s="13"/>
    </row>
    <row r="66" spans="3:13" ht="12.75">
      <c r="C66" s="333">
        <f>L$10</f>
        <v>0</v>
      </c>
      <c r="D66" s="328">
        <f t="shared" si="6"/>
        <v>0</v>
      </c>
      <c r="E66" s="274"/>
      <c r="F66" s="132"/>
      <c r="G66" s="132"/>
      <c r="H66" s="132"/>
      <c r="I66" s="132"/>
      <c r="J66" s="133"/>
      <c r="K66" s="13"/>
      <c r="L66" s="13"/>
      <c r="M66" s="13"/>
    </row>
    <row r="67" spans="3:13" ht="13.5" thickBot="1">
      <c r="C67" s="333">
        <f>M$10</f>
        <v>0</v>
      </c>
      <c r="D67" s="329">
        <f t="shared" si="6"/>
        <v>0</v>
      </c>
      <c r="E67" s="98"/>
      <c r="F67" s="99"/>
      <c r="G67" s="99"/>
      <c r="H67" s="99"/>
      <c r="I67" s="99"/>
      <c r="J67" s="100"/>
      <c r="K67" s="13"/>
      <c r="L67" s="13"/>
      <c r="M67" s="13"/>
    </row>
    <row r="68" spans="3:13" ht="13.5" thickBot="1">
      <c r="C68" s="13"/>
      <c r="D68" s="324"/>
      <c r="E68" s="76"/>
      <c r="F68" s="76"/>
      <c r="G68" s="76"/>
      <c r="H68" s="76"/>
      <c r="I68" s="76"/>
      <c r="J68" s="13"/>
      <c r="K68" s="13"/>
      <c r="L68" s="13"/>
      <c r="M68" s="13"/>
    </row>
    <row r="69" spans="3:13" ht="13.5" thickBot="1">
      <c r="C69" s="13"/>
      <c r="D69" s="315"/>
      <c r="E69" s="433" t="s">
        <v>254</v>
      </c>
      <c r="F69" s="434"/>
      <c r="G69" s="434"/>
      <c r="H69" s="434"/>
      <c r="I69" s="434"/>
      <c r="J69" s="435"/>
      <c r="K69" s="13"/>
      <c r="L69" s="13"/>
      <c r="M69" s="13"/>
    </row>
    <row r="70" spans="3:13" ht="12.75">
      <c r="C70" s="13"/>
      <c r="D70" s="431" t="s">
        <v>1</v>
      </c>
      <c r="E70" s="325" t="str">
        <f>'Whole Farm Budget'!E10</f>
        <v>January</v>
      </c>
      <c r="F70" s="326" t="str">
        <f>'Whole Farm Budget'!F10</f>
        <v>March</v>
      </c>
      <c r="G70" s="326" t="str">
        <f>'Whole Farm Budget'!G10</f>
        <v>May</v>
      </c>
      <c r="H70" s="326" t="str">
        <f>'Whole Farm Budget'!H10</f>
        <v>July</v>
      </c>
      <c r="I70" s="326" t="str">
        <f>'Whole Farm Budget'!I10</f>
        <v>September</v>
      </c>
      <c r="J70" s="327" t="str">
        <f>'Whole Farm Budget'!J10</f>
        <v>November</v>
      </c>
      <c r="K70" s="13"/>
      <c r="L70" s="13"/>
      <c r="M70" s="13"/>
    </row>
    <row r="71" spans="3:13" ht="12.75">
      <c r="C71" s="106" t="s">
        <v>273</v>
      </c>
      <c r="D71" s="432"/>
      <c r="E71" s="102" t="str">
        <f>'Whole Farm Budget'!E11</f>
        <v>February</v>
      </c>
      <c r="F71" s="92" t="str">
        <f>'Whole Farm Budget'!F11</f>
        <v>April</v>
      </c>
      <c r="G71" s="92" t="str">
        <f>'Whole Farm Budget'!G11</f>
        <v>June</v>
      </c>
      <c r="H71" s="92" t="str">
        <f>'Whole Farm Budget'!H11</f>
        <v>August</v>
      </c>
      <c r="I71" s="92" t="str">
        <f>'Whole Farm Budget'!I11</f>
        <v>October</v>
      </c>
      <c r="J71" s="103" t="str">
        <f>'Whole Farm Budget'!J11</f>
        <v>December</v>
      </c>
      <c r="K71" s="13"/>
      <c r="L71" s="13"/>
      <c r="M71" s="13"/>
    </row>
    <row r="72" spans="3:13" ht="12.75">
      <c r="C72" s="333">
        <f>D$10</f>
        <v>0</v>
      </c>
      <c r="D72" s="328">
        <f>I44</f>
        <v>0</v>
      </c>
      <c r="E72" s="97"/>
      <c r="F72" s="38"/>
      <c r="G72" s="38"/>
      <c r="H72" s="38"/>
      <c r="I72" s="38"/>
      <c r="J72" s="44"/>
      <c r="K72" s="13"/>
      <c r="L72" s="13"/>
      <c r="M72" s="13"/>
    </row>
    <row r="73" spans="3:13" ht="12.75">
      <c r="C73" s="333">
        <f>E$10</f>
        <v>0</v>
      </c>
      <c r="D73" s="328">
        <f aca="true" t="shared" si="7" ref="D73:D81">I45</f>
        <v>0</v>
      </c>
      <c r="E73" s="97"/>
      <c r="F73" s="38"/>
      <c r="G73" s="38"/>
      <c r="H73" s="38"/>
      <c r="I73" s="38"/>
      <c r="J73" s="44"/>
      <c r="K73" s="13"/>
      <c r="L73" s="13"/>
      <c r="M73" s="13"/>
    </row>
    <row r="74" spans="3:13" ht="12.75">
      <c r="C74" s="333">
        <f>F$10</f>
        <v>0</v>
      </c>
      <c r="D74" s="328">
        <f t="shared" si="7"/>
        <v>0</v>
      </c>
      <c r="E74" s="97"/>
      <c r="F74" s="38"/>
      <c r="G74" s="38"/>
      <c r="H74" s="38"/>
      <c r="I74" s="38"/>
      <c r="J74" s="44"/>
      <c r="K74" s="13"/>
      <c r="L74" s="13"/>
      <c r="M74" s="13"/>
    </row>
    <row r="75" spans="3:13" ht="12.75">
      <c r="C75" s="333">
        <f>G$10</f>
        <v>0</v>
      </c>
      <c r="D75" s="328">
        <f t="shared" si="7"/>
        <v>0</v>
      </c>
      <c r="E75" s="97"/>
      <c r="F75" s="38"/>
      <c r="G75" s="38"/>
      <c r="H75" s="38"/>
      <c r="I75" s="38"/>
      <c r="J75" s="44"/>
      <c r="K75" s="13"/>
      <c r="L75" s="13"/>
      <c r="M75" s="13"/>
    </row>
    <row r="76" spans="3:13" ht="12.75">
      <c r="C76" s="333">
        <f>H$10</f>
        <v>0</v>
      </c>
      <c r="D76" s="328">
        <f t="shared" si="7"/>
        <v>0</v>
      </c>
      <c r="E76" s="97"/>
      <c r="F76" s="38"/>
      <c r="G76" s="38"/>
      <c r="H76" s="38"/>
      <c r="I76" s="38"/>
      <c r="J76" s="44"/>
      <c r="K76" s="13"/>
      <c r="L76" s="13"/>
      <c r="M76" s="13"/>
    </row>
    <row r="77" spans="3:13" ht="12.75">
      <c r="C77" s="333">
        <f>I$10</f>
        <v>0</v>
      </c>
      <c r="D77" s="328">
        <f t="shared" si="7"/>
        <v>0</v>
      </c>
      <c r="E77" s="97"/>
      <c r="F77" s="38"/>
      <c r="G77" s="38"/>
      <c r="H77" s="38"/>
      <c r="I77" s="38"/>
      <c r="J77" s="44"/>
      <c r="K77" s="13"/>
      <c r="L77" s="13"/>
      <c r="M77" s="13"/>
    </row>
    <row r="78" spans="3:13" ht="12.75">
      <c r="C78" s="333">
        <f>J$10</f>
        <v>0</v>
      </c>
      <c r="D78" s="328">
        <f t="shared" si="7"/>
        <v>0</v>
      </c>
      <c r="E78" s="274"/>
      <c r="F78" s="132"/>
      <c r="G78" s="132"/>
      <c r="H78" s="132"/>
      <c r="I78" s="132"/>
      <c r="J78" s="133"/>
      <c r="K78" s="13"/>
      <c r="L78" s="13"/>
      <c r="M78" s="13"/>
    </row>
    <row r="79" spans="3:13" ht="12.75">
      <c r="C79" s="333">
        <f>K$10</f>
        <v>0</v>
      </c>
      <c r="D79" s="328">
        <f t="shared" si="7"/>
        <v>0</v>
      </c>
      <c r="E79" s="274"/>
      <c r="F79" s="132"/>
      <c r="G79" s="132"/>
      <c r="H79" s="132"/>
      <c r="I79" s="132"/>
      <c r="J79" s="133"/>
      <c r="K79" s="13"/>
      <c r="L79" s="13"/>
      <c r="M79" s="13"/>
    </row>
    <row r="80" spans="3:13" ht="12.75">
      <c r="C80" s="333">
        <f>L$10</f>
        <v>0</v>
      </c>
      <c r="D80" s="328">
        <f t="shared" si="7"/>
        <v>0</v>
      </c>
      <c r="E80" s="274"/>
      <c r="F80" s="132"/>
      <c r="G80" s="132"/>
      <c r="H80" s="132"/>
      <c r="I80" s="132"/>
      <c r="J80" s="133"/>
      <c r="K80" s="13"/>
      <c r="L80" s="13"/>
      <c r="M80" s="13"/>
    </row>
    <row r="81" spans="3:13" ht="13.5" thickBot="1">
      <c r="C81" s="333">
        <f>M$10</f>
        <v>0</v>
      </c>
      <c r="D81" s="332">
        <f t="shared" si="7"/>
        <v>0</v>
      </c>
      <c r="E81" s="98"/>
      <c r="F81" s="99"/>
      <c r="G81" s="99"/>
      <c r="H81" s="99"/>
      <c r="I81" s="99"/>
      <c r="J81" s="100"/>
      <c r="K81" s="13"/>
      <c r="L81" s="13"/>
      <c r="M81" s="13"/>
    </row>
    <row r="82" spans="3:13" ht="13.5" thickBot="1">
      <c r="C82" s="13"/>
      <c r="D82" s="76"/>
      <c r="E82" s="76"/>
      <c r="F82" s="76"/>
      <c r="G82" s="76"/>
      <c r="H82" s="76"/>
      <c r="I82" s="76"/>
      <c r="J82" s="13"/>
      <c r="K82" s="13"/>
      <c r="L82" s="13"/>
      <c r="M82" s="13"/>
    </row>
    <row r="83" spans="3:13" ht="12.75">
      <c r="C83" s="13"/>
      <c r="E83" s="426" t="s">
        <v>192</v>
      </c>
      <c r="F83" s="427"/>
      <c r="G83" s="427"/>
      <c r="H83" s="427"/>
      <c r="I83" s="427"/>
      <c r="J83" s="428"/>
      <c r="K83" s="13"/>
      <c r="L83" s="13"/>
      <c r="M83" s="13"/>
    </row>
    <row r="84" spans="3:13" ht="12.75">
      <c r="C84" s="13"/>
      <c r="E84" s="93" t="str">
        <f>'Whole Farm Budget'!E10</f>
        <v>January</v>
      </c>
      <c r="F84" s="40" t="str">
        <f>'Whole Farm Budget'!F10</f>
        <v>March</v>
      </c>
      <c r="G84" s="89" t="str">
        <f>'Whole Farm Budget'!G10</f>
        <v>May</v>
      </c>
      <c r="H84" s="40" t="str">
        <f>'Whole Farm Budget'!H10</f>
        <v>July</v>
      </c>
      <c r="I84" s="89" t="str">
        <f>'Whole Farm Budget'!I10</f>
        <v>September</v>
      </c>
      <c r="J84" s="101" t="str">
        <f>'Whole Farm Budget'!J10</f>
        <v>November</v>
      </c>
      <c r="K84" s="13"/>
      <c r="L84" s="13"/>
      <c r="M84" s="13"/>
    </row>
    <row r="85" spans="3:13" ht="12.75">
      <c r="C85" s="106" t="s">
        <v>274</v>
      </c>
      <c r="E85" s="102" t="str">
        <f>'Whole Farm Budget'!E11</f>
        <v>February</v>
      </c>
      <c r="F85" s="40" t="str">
        <f>'Whole Farm Budget'!F11</f>
        <v>April</v>
      </c>
      <c r="G85" s="92" t="str">
        <f>'Whole Farm Budget'!G11</f>
        <v>June</v>
      </c>
      <c r="H85" s="40" t="str">
        <f>'Whole Farm Budget'!H11</f>
        <v>August</v>
      </c>
      <c r="I85" s="92" t="str">
        <f>'Whole Farm Budget'!I11</f>
        <v>October</v>
      </c>
      <c r="J85" s="103" t="str">
        <f>'Whole Farm Budget'!J11</f>
        <v>December</v>
      </c>
      <c r="K85" s="13"/>
      <c r="L85" s="13"/>
      <c r="M85" s="13"/>
    </row>
    <row r="86" spans="3:13" ht="12.75">
      <c r="C86" s="333">
        <f>D$10</f>
        <v>0</v>
      </c>
      <c r="E86" s="104"/>
      <c r="F86" s="39"/>
      <c r="G86" s="39"/>
      <c r="H86" s="39"/>
      <c r="I86" s="39"/>
      <c r="J86" s="56"/>
      <c r="K86" s="13"/>
      <c r="L86" s="13"/>
      <c r="M86" s="13"/>
    </row>
    <row r="87" spans="3:13" ht="12.75">
      <c r="C87" s="333">
        <f>E$10</f>
        <v>0</v>
      </c>
      <c r="E87" s="104"/>
      <c r="F87" s="39"/>
      <c r="G87" s="39"/>
      <c r="H87" s="39"/>
      <c r="I87" s="39"/>
      <c r="J87" s="56"/>
      <c r="K87" s="13"/>
      <c r="L87" s="13"/>
      <c r="M87" s="13"/>
    </row>
    <row r="88" spans="3:13" ht="12.75">
      <c r="C88" s="333">
        <f>F$10</f>
        <v>0</v>
      </c>
      <c r="E88" s="104"/>
      <c r="F88" s="39"/>
      <c r="G88" s="39"/>
      <c r="H88" s="39"/>
      <c r="I88" s="39"/>
      <c r="J88" s="56"/>
      <c r="K88" s="13"/>
      <c r="L88" s="13"/>
      <c r="M88" s="13"/>
    </row>
    <row r="89" spans="3:13" ht="12.75">
      <c r="C89" s="333">
        <f>G$10</f>
        <v>0</v>
      </c>
      <c r="E89" s="104"/>
      <c r="F89" s="39"/>
      <c r="G89" s="39"/>
      <c r="H89" s="39"/>
      <c r="I89" s="39"/>
      <c r="J89" s="56"/>
      <c r="K89" s="13"/>
      <c r="L89" s="13"/>
      <c r="M89" s="13"/>
    </row>
    <row r="90" spans="3:13" ht="12.75">
      <c r="C90" s="333">
        <f>H$10</f>
        <v>0</v>
      </c>
      <c r="E90" s="104"/>
      <c r="F90" s="39"/>
      <c r="G90" s="39"/>
      <c r="H90" s="39"/>
      <c r="I90" s="39"/>
      <c r="J90" s="56"/>
      <c r="K90" s="13"/>
      <c r="L90" s="13"/>
      <c r="M90" s="13"/>
    </row>
    <row r="91" spans="3:13" ht="12.75">
      <c r="C91" s="333">
        <f>I$10</f>
        <v>0</v>
      </c>
      <c r="E91" s="104"/>
      <c r="F91" s="39"/>
      <c r="G91" s="39"/>
      <c r="H91" s="39"/>
      <c r="I91" s="39"/>
      <c r="J91" s="56"/>
      <c r="K91" s="13"/>
      <c r="L91" s="13"/>
      <c r="M91" s="13"/>
    </row>
    <row r="92" spans="3:13" ht="12.75">
      <c r="C92" s="333">
        <f>J$10</f>
        <v>0</v>
      </c>
      <c r="E92" s="104"/>
      <c r="F92" s="39"/>
      <c r="G92" s="39"/>
      <c r="H92" s="39"/>
      <c r="I92" s="39"/>
      <c r="J92" s="56"/>
      <c r="K92" s="13"/>
      <c r="L92" s="13"/>
      <c r="M92" s="13"/>
    </row>
    <row r="93" spans="3:13" ht="12.75">
      <c r="C93" s="333">
        <f>K$10</f>
        <v>0</v>
      </c>
      <c r="E93" s="104"/>
      <c r="F93" s="39"/>
      <c r="G93" s="39"/>
      <c r="H93" s="39"/>
      <c r="I93" s="39"/>
      <c r="J93" s="56"/>
      <c r="K93" s="13"/>
      <c r="L93" s="13"/>
      <c r="M93" s="13"/>
    </row>
    <row r="94" spans="3:13" ht="12.75">
      <c r="C94" s="333">
        <f>L$10</f>
        <v>0</v>
      </c>
      <c r="E94" s="104"/>
      <c r="F94" s="39"/>
      <c r="G94" s="39"/>
      <c r="H94" s="39"/>
      <c r="I94" s="39"/>
      <c r="J94" s="56"/>
      <c r="K94" s="13"/>
      <c r="L94" s="13"/>
      <c r="M94" s="13"/>
    </row>
    <row r="95" spans="3:13" ht="13.5" thickBot="1">
      <c r="C95" s="333">
        <f>M$10</f>
        <v>0</v>
      </c>
      <c r="E95" s="255"/>
      <c r="F95" s="256"/>
      <c r="G95" s="256"/>
      <c r="H95" s="256"/>
      <c r="I95" s="256"/>
      <c r="J95" s="257"/>
      <c r="K95" s="13"/>
      <c r="L95" s="13"/>
      <c r="M95" s="13"/>
    </row>
    <row r="96" spans="10:11" ht="12.75">
      <c r="J96" s="13"/>
      <c r="K96" s="13"/>
    </row>
  </sheetData>
  <sheetProtection/>
  <mergeCells count="13">
    <mergeCell ref="D70:D71"/>
    <mergeCell ref="E69:J69"/>
    <mergeCell ref="D56:D57"/>
    <mergeCell ref="C4:F4"/>
    <mergeCell ref="E27:J27"/>
    <mergeCell ref="D28:D29"/>
    <mergeCell ref="C5:D5"/>
    <mergeCell ref="K5:N5"/>
    <mergeCell ref="K4:M4"/>
    <mergeCell ref="K3:M3"/>
    <mergeCell ref="E83:J83"/>
    <mergeCell ref="E55:J55"/>
    <mergeCell ref="K6:O6"/>
  </mergeCells>
  <dataValidations count="1">
    <dataValidation operator="greaterThanOrEqual" allowBlank="1" showInputMessage="1" showErrorMessage="1" sqref="K44:K54"/>
  </dataValidations>
  <hyperlinks>
    <hyperlink ref="K3" r:id="rId1" display="Organic Crop Cost Budgets"/>
    <hyperlink ref="K4" r:id="rId2" display="Vegetable Budgets"/>
    <hyperlink ref="K5" r:id="rId3" display="Crop Production Cost Budgets"/>
    <hyperlink ref="K6" r:id="rId4" display="Iowa Pasture Cost Improvement Budgets"/>
  </hyperlinks>
  <printOptions/>
  <pageMargins left="0.75" right="0.75" top="0.75" bottom="0.5" header="0.5" footer="0.5"/>
  <pageSetup fitToHeight="1" fitToWidth="1" horizontalDpi="600" verticalDpi="600" orientation="portrait" scale="57" r:id="rId7"/>
  <legacyDrawing r:id="rId6"/>
</worksheet>
</file>

<file path=xl/worksheets/sheet3.xml><?xml version="1.0" encoding="utf-8"?>
<worksheet xmlns="http://schemas.openxmlformats.org/spreadsheetml/2006/main" xmlns:r="http://schemas.openxmlformats.org/officeDocument/2006/relationships">
  <sheetPr>
    <pageSetUpPr fitToPage="1"/>
  </sheetPr>
  <dimension ref="A1:N67"/>
  <sheetViews>
    <sheetView showGridLines="0" showZeros="0" workbookViewId="0" topLeftCell="A1">
      <selection activeCell="C5" sqref="C5:D5"/>
    </sheetView>
  </sheetViews>
  <sheetFormatPr defaultColWidth="9.140625" defaultRowHeight="12.75"/>
  <cols>
    <col min="1" max="1" width="1.7109375" style="294" customWidth="1"/>
    <col min="2" max="2" width="1.7109375" style="0" customWidth="1"/>
    <col min="3" max="3" width="29.7109375" style="0" customWidth="1"/>
    <col min="4" max="15" width="10.7109375" style="0" customWidth="1"/>
  </cols>
  <sheetData>
    <row r="1" s="295" customFormat="1" ht="18.75" thickBot="1">
      <c r="C1" s="295" t="s">
        <v>236</v>
      </c>
    </row>
    <row r="2" spans="1:3" s="215" customFormat="1" ht="17.25" thickTop="1">
      <c r="A2" s="291"/>
      <c r="B2" s="216"/>
      <c r="C2" s="218" t="s">
        <v>203</v>
      </c>
    </row>
    <row r="3" spans="1:4" s="219" customFormat="1" ht="12.75">
      <c r="A3" s="291"/>
      <c r="B3" s="216"/>
      <c r="D3" s="302"/>
    </row>
    <row r="4" spans="1:8" ht="12.75">
      <c r="A4" s="292"/>
      <c r="B4" s="34"/>
      <c r="C4" s="440" t="s">
        <v>168</v>
      </c>
      <c r="D4" s="440"/>
      <c r="E4" s="440"/>
      <c r="F4" s="440"/>
      <c r="G4" s="236"/>
      <c r="H4" s="236"/>
    </row>
    <row r="5" spans="1:5" ht="12.75">
      <c r="A5" s="292"/>
      <c r="B5" s="34"/>
      <c r="C5" s="420" t="s">
        <v>169</v>
      </c>
      <c r="D5" s="439"/>
      <c r="E5" s="221"/>
    </row>
    <row r="6" spans="1:3" ht="15.75" thickBot="1">
      <c r="A6" s="292"/>
      <c r="B6" s="34"/>
      <c r="C6" s="168"/>
    </row>
    <row r="7" spans="1:10" ht="13.5" thickBot="1">
      <c r="A7" s="292"/>
      <c r="B7" s="34"/>
      <c r="C7" s="13"/>
      <c r="D7" s="252" t="str">
        <f>'Getting Started'!E10</f>
        <v>Enter Your Name Here</v>
      </c>
      <c r="E7" s="251"/>
      <c r="F7" s="251"/>
      <c r="G7" s="72"/>
      <c r="H7" s="73">
        <f>'Getting Started'!E11</f>
        <v>2007</v>
      </c>
      <c r="I7" s="72"/>
      <c r="J7" s="74"/>
    </row>
    <row r="8" spans="1:11" ht="12.75">
      <c r="A8" s="292"/>
      <c r="B8" s="34"/>
      <c r="C8" s="13"/>
      <c r="D8" s="170"/>
      <c r="E8" s="6"/>
      <c r="F8" s="6"/>
      <c r="G8" s="6"/>
      <c r="H8" s="135"/>
      <c r="I8" s="6"/>
      <c r="J8" s="6"/>
      <c r="K8" s="13"/>
    </row>
    <row r="9" spans="1:13" ht="13.5" thickBot="1">
      <c r="A9" s="292"/>
      <c r="B9" s="34"/>
      <c r="C9" s="169" t="s">
        <v>221</v>
      </c>
      <c r="D9" s="30" t="s">
        <v>60</v>
      </c>
      <c r="E9" s="30" t="s">
        <v>60</v>
      </c>
      <c r="F9" s="30" t="s">
        <v>60</v>
      </c>
      <c r="G9" s="30" t="s">
        <v>60</v>
      </c>
      <c r="H9" s="30" t="s">
        <v>60</v>
      </c>
      <c r="I9" s="30" t="s">
        <v>60</v>
      </c>
      <c r="J9" s="30" t="s">
        <v>60</v>
      </c>
      <c r="L9" s="237" t="s">
        <v>228</v>
      </c>
      <c r="M9" s="30"/>
    </row>
    <row r="10" spans="1:14" ht="12.75">
      <c r="A10" s="292"/>
      <c r="B10" s="34"/>
      <c r="C10" s="13" t="s">
        <v>205</v>
      </c>
      <c r="D10" s="116"/>
      <c r="E10" s="59"/>
      <c r="F10" s="59"/>
      <c r="G10" s="59"/>
      <c r="H10" s="59"/>
      <c r="I10" s="59"/>
      <c r="J10" s="60"/>
      <c r="L10" s="441" t="s">
        <v>226</v>
      </c>
      <c r="M10" s="441"/>
      <c r="N10" s="441"/>
    </row>
    <row r="11" spans="1:14" ht="12.75">
      <c r="A11" s="292"/>
      <c r="B11" s="34"/>
      <c r="C11" s="13" t="s">
        <v>54</v>
      </c>
      <c r="D11" s="117"/>
      <c r="E11" s="308"/>
      <c r="F11" s="308"/>
      <c r="G11" s="308"/>
      <c r="H11" s="308"/>
      <c r="I11" s="308"/>
      <c r="J11" s="309"/>
      <c r="L11" s="441" t="s">
        <v>227</v>
      </c>
      <c r="M11" s="441"/>
      <c r="N11" s="441"/>
    </row>
    <row r="12" spans="1:14" ht="13.5" thickBot="1">
      <c r="A12" s="292"/>
      <c r="B12" s="34"/>
      <c r="C12" s="13" t="s">
        <v>55</v>
      </c>
      <c r="D12" s="118"/>
      <c r="E12" s="119"/>
      <c r="F12" s="119"/>
      <c r="G12" s="119"/>
      <c r="H12" s="119"/>
      <c r="I12" s="119"/>
      <c r="J12" s="120"/>
      <c r="L12" s="441" t="s">
        <v>166</v>
      </c>
      <c r="M12" s="441"/>
      <c r="N12" s="441"/>
    </row>
    <row r="13" spans="1:14" ht="12.75">
      <c r="A13" s="292"/>
      <c r="B13" s="34"/>
      <c r="C13" s="13"/>
      <c r="D13" s="264"/>
      <c r="E13" s="264"/>
      <c r="F13" s="264"/>
      <c r="G13" s="264"/>
      <c r="H13" s="264"/>
      <c r="I13" s="264"/>
      <c r="J13" s="265"/>
      <c r="L13" s="298" t="s">
        <v>167</v>
      </c>
      <c r="M13" s="299"/>
      <c r="N13" s="299"/>
    </row>
    <row r="14" spans="1:13" ht="12.75">
      <c r="A14" s="292"/>
      <c r="B14" s="34"/>
      <c r="C14" s="106" t="s">
        <v>200</v>
      </c>
      <c r="D14" s="200"/>
      <c r="E14" s="200"/>
      <c r="F14" s="200"/>
      <c r="G14" s="200"/>
      <c r="H14" s="200"/>
      <c r="I14" s="200"/>
      <c r="J14" s="200"/>
      <c r="K14" s="282"/>
      <c r="L14" s="282"/>
      <c r="M14" s="282"/>
    </row>
    <row r="15" spans="1:11" ht="13.5" thickBot="1">
      <c r="A15" s="292"/>
      <c r="B15" s="34"/>
      <c r="C15" s="253" t="s">
        <v>201</v>
      </c>
      <c r="D15" s="200"/>
      <c r="E15" s="200"/>
      <c r="F15" s="200"/>
      <c r="G15" s="200"/>
      <c r="H15" s="200"/>
      <c r="I15" s="200"/>
      <c r="J15" s="266"/>
      <c r="K15" s="31"/>
    </row>
    <row r="16" spans="1:11" ht="12.75">
      <c r="A16" s="292"/>
      <c r="B16" s="34"/>
      <c r="C16" s="13" t="s">
        <v>56</v>
      </c>
      <c r="D16" s="113"/>
      <c r="E16" s="114"/>
      <c r="F16" s="114"/>
      <c r="G16" s="114"/>
      <c r="H16" s="114"/>
      <c r="I16" s="114"/>
      <c r="J16" s="115"/>
      <c r="K16" s="31"/>
    </row>
    <row r="17" spans="1:11" ht="12.75">
      <c r="A17" s="292"/>
      <c r="B17" s="34"/>
      <c r="C17" s="13" t="s">
        <v>219</v>
      </c>
      <c r="D17" s="97"/>
      <c r="E17" s="38"/>
      <c r="F17" s="38"/>
      <c r="G17" s="38"/>
      <c r="H17" s="38"/>
      <c r="I17" s="38"/>
      <c r="J17" s="44"/>
      <c r="K17" s="31"/>
    </row>
    <row r="18" spans="1:11" ht="13.5" thickBot="1">
      <c r="A18" s="292"/>
      <c r="B18" s="34"/>
      <c r="C18" s="13" t="s">
        <v>247</v>
      </c>
      <c r="D18" s="255"/>
      <c r="E18" s="256"/>
      <c r="F18" s="256"/>
      <c r="G18" s="256"/>
      <c r="H18" s="256"/>
      <c r="I18" s="256"/>
      <c r="J18" s="257"/>
      <c r="K18" s="32"/>
    </row>
    <row r="19" spans="1:11" ht="12.75">
      <c r="A19" s="292"/>
      <c r="B19" s="34"/>
      <c r="C19" s="13"/>
      <c r="D19" s="300"/>
      <c r="E19" s="267"/>
      <c r="F19" s="267"/>
      <c r="G19" s="267"/>
      <c r="H19" s="267"/>
      <c r="I19" s="267"/>
      <c r="J19" s="300"/>
      <c r="K19" s="32"/>
    </row>
    <row r="20" spans="1:11" ht="13.5" thickBot="1">
      <c r="A20" s="292"/>
      <c r="B20" s="34"/>
      <c r="C20" s="254" t="s">
        <v>202</v>
      </c>
      <c r="D20" s="301"/>
      <c r="E20" s="267"/>
      <c r="F20" s="267"/>
      <c r="G20" s="267"/>
      <c r="H20" s="267"/>
      <c r="I20" s="267"/>
      <c r="J20" s="301"/>
      <c r="K20" s="32"/>
    </row>
    <row r="21" spans="1:11" ht="12.75">
      <c r="A21" s="292"/>
      <c r="B21" s="34"/>
      <c r="C21" s="13" t="s">
        <v>161</v>
      </c>
      <c r="D21" s="113"/>
      <c r="E21" s="114"/>
      <c r="F21" s="114"/>
      <c r="G21" s="114"/>
      <c r="H21" s="114"/>
      <c r="I21" s="114"/>
      <c r="J21" s="115"/>
      <c r="K21" s="31"/>
    </row>
    <row r="22" spans="1:11" ht="12.75">
      <c r="A22" s="292"/>
      <c r="B22" s="34"/>
      <c r="C22" s="13" t="s">
        <v>237</v>
      </c>
      <c r="D22" s="97"/>
      <c r="E22" s="38"/>
      <c r="F22" s="38"/>
      <c r="G22" s="38"/>
      <c r="H22" s="38"/>
      <c r="I22" s="38"/>
      <c r="J22" s="44"/>
      <c r="K22" s="31"/>
    </row>
    <row r="23" spans="1:11" ht="13.5" thickBot="1">
      <c r="A23" s="292"/>
      <c r="B23" s="34"/>
      <c r="C23" s="13" t="s">
        <v>247</v>
      </c>
      <c r="D23" s="255"/>
      <c r="E23" s="256"/>
      <c r="F23" s="256"/>
      <c r="G23" s="256"/>
      <c r="H23" s="256"/>
      <c r="I23" s="256"/>
      <c r="J23" s="257"/>
      <c r="K23" s="32"/>
    </row>
    <row r="24" spans="1:11" ht="12.75">
      <c r="A24" s="292"/>
      <c r="B24" s="34"/>
      <c r="C24" s="13"/>
      <c r="D24" s="300"/>
      <c r="E24" s="267"/>
      <c r="F24" s="267"/>
      <c r="G24" s="267"/>
      <c r="H24" s="267"/>
      <c r="I24" s="267"/>
      <c r="J24" s="300"/>
      <c r="K24" s="32"/>
    </row>
    <row r="25" spans="1:11" ht="13.5" thickBot="1">
      <c r="A25" s="292"/>
      <c r="B25" s="34"/>
      <c r="C25" s="253" t="s">
        <v>235</v>
      </c>
      <c r="D25" s="301"/>
      <c r="E25" s="267"/>
      <c r="F25" s="267"/>
      <c r="G25" s="267"/>
      <c r="H25" s="267"/>
      <c r="I25" s="267"/>
      <c r="J25" s="301"/>
      <c r="K25" s="32"/>
    </row>
    <row r="26" spans="1:13" ht="12.75">
      <c r="A26" s="292"/>
      <c r="B26" s="34"/>
      <c r="C26" s="13" t="s">
        <v>259</v>
      </c>
      <c r="D26" s="261"/>
      <c r="E26" s="262"/>
      <c r="F26" s="262"/>
      <c r="G26" s="262"/>
      <c r="H26" s="262"/>
      <c r="I26" s="262"/>
      <c r="J26" s="263"/>
      <c r="K26" s="16"/>
      <c r="L26" s="16"/>
      <c r="M26" s="16"/>
    </row>
    <row r="27" spans="1:13" ht="13.5" thickBot="1">
      <c r="A27" s="293"/>
      <c r="B27" s="217"/>
      <c r="C27" s="13" t="s">
        <v>248</v>
      </c>
      <c r="D27" s="255"/>
      <c r="E27" s="256"/>
      <c r="F27" s="256"/>
      <c r="G27" s="256"/>
      <c r="H27" s="256"/>
      <c r="I27" s="256"/>
      <c r="J27" s="257"/>
      <c r="K27" s="32"/>
      <c r="L27" s="32"/>
      <c r="M27" s="32"/>
    </row>
    <row r="28" spans="1:13" ht="13.5" thickBot="1">
      <c r="A28" s="293"/>
      <c r="B28" s="217"/>
      <c r="C28" s="200"/>
      <c r="D28" s="310"/>
      <c r="E28" s="267"/>
      <c r="F28" s="267"/>
      <c r="G28" s="267"/>
      <c r="H28" s="267"/>
      <c r="I28" s="267"/>
      <c r="J28" s="310"/>
      <c r="K28" s="32"/>
      <c r="L28" s="32"/>
      <c r="M28" s="32"/>
    </row>
    <row r="29" spans="1:13" ht="13.5" thickBot="1">
      <c r="A29" s="293"/>
      <c r="B29" s="217"/>
      <c r="C29" s="13" t="s">
        <v>249</v>
      </c>
      <c r="D29" s="258">
        <f>(D16*D17*D18)+(D21*D22*D23)+(D26*D27)</f>
        <v>0</v>
      </c>
      <c r="E29" s="259">
        <f aca="true" t="shared" si="0" ref="E29:J29">(E16*E17*E18)+(E21*E22*E23)+(E26*E27)</f>
        <v>0</v>
      </c>
      <c r="F29" s="259">
        <f t="shared" si="0"/>
        <v>0</v>
      </c>
      <c r="G29" s="259">
        <f t="shared" si="0"/>
        <v>0</v>
      </c>
      <c r="H29" s="259">
        <f t="shared" si="0"/>
        <v>0</v>
      </c>
      <c r="I29" s="259">
        <f t="shared" si="0"/>
        <v>0</v>
      </c>
      <c r="J29" s="260">
        <f t="shared" si="0"/>
        <v>0</v>
      </c>
      <c r="K29" s="33"/>
      <c r="L29" s="33"/>
      <c r="M29" s="33"/>
    </row>
    <row r="30" spans="1:13" ht="12.75">
      <c r="A30" s="293"/>
      <c r="B30" s="217"/>
      <c r="C30" s="13"/>
      <c r="D30" s="13"/>
      <c r="E30" s="13"/>
      <c r="F30" s="13"/>
      <c r="G30" s="13"/>
      <c r="H30" s="13"/>
      <c r="I30" s="13"/>
      <c r="J30" s="13"/>
      <c r="K30" s="9"/>
      <c r="L30" s="31"/>
      <c r="M30" s="31"/>
    </row>
    <row r="31" spans="1:13" ht="13.5" thickBot="1">
      <c r="A31" s="291"/>
      <c r="B31" s="216"/>
      <c r="D31" s="13"/>
      <c r="E31" s="13"/>
      <c r="F31" s="13"/>
      <c r="G31" s="13"/>
      <c r="H31" s="13"/>
      <c r="I31" s="13"/>
      <c r="J31" s="13"/>
      <c r="K31" s="9"/>
      <c r="L31" s="31"/>
      <c r="M31" s="29"/>
    </row>
    <row r="32" spans="1:13" ht="12.75">
      <c r="A32" s="291"/>
      <c r="B32" s="216"/>
      <c r="C32" s="106" t="s">
        <v>292</v>
      </c>
      <c r="D32" s="315">
        <f>D10</f>
        <v>0</v>
      </c>
      <c r="E32" s="6">
        <f aca="true" t="shared" si="1" ref="E32:J32">E10</f>
        <v>0</v>
      </c>
      <c r="F32" s="6">
        <f t="shared" si="1"/>
        <v>0</v>
      </c>
      <c r="G32" s="6">
        <f t="shared" si="1"/>
        <v>0</v>
      </c>
      <c r="H32" s="6">
        <f t="shared" si="1"/>
        <v>0</v>
      </c>
      <c r="I32" s="6">
        <f t="shared" si="1"/>
        <v>0</v>
      </c>
      <c r="J32" s="6">
        <f t="shared" si="1"/>
        <v>0</v>
      </c>
      <c r="K32" s="411" t="s">
        <v>1</v>
      </c>
      <c r="L32" s="31"/>
      <c r="M32" s="29"/>
    </row>
    <row r="33" spans="1:13" ht="12.75">
      <c r="A33" s="292"/>
      <c r="B33" s="34"/>
      <c r="C33" s="268" t="s">
        <v>112</v>
      </c>
      <c r="D33" s="104"/>
      <c r="E33" s="39"/>
      <c r="F33" s="39"/>
      <c r="G33" s="41"/>
      <c r="H33" s="41"/>
      <c r="I33" s="41"/>
      <c r="J33" s="41"/>
      <c r="K33" s="410">
        <f aca="true" t="shared" si="2" ref="K33:K38">SUMPRODUCT(D33:J33,D$12:J$12)</f>
        <v>0</v>
      </c>
      <c r="L33" s="31"/>
      <c r="M33" s="31"/>
    </row>
    <row r="34" spans="1:13" ht="12.75">
      <c r="A34" s="292"/>
      <c r="B34" s="34"/>
      <c r="C34" s="268" t="s">
        <v>57</v>
      </c>
      <c r="D34" s="104"/>
      <c r="E34" s="39"/>
      <c r="F34" s="39"/>
      <c r="G34" s="41"/>
      <c r="H34" s="41"/>
      <c r="I34" s="41"/>
      <c r="J34" s="383"/>
      <c r="K34" s="385">
        <f t="shared" si="2"/>
        <v>0</v>
      </c>
      <c r="L34" s="31"/>
      <c r="M34" s="31"/>
    </row>
    <row r="35" spans="1:13" ht="12.75">
      <c r="A35" s="292"/>
      <c r="B35" s="34"/>
      <c r="C35" s="268" t="s">
        <v>58</v>
      </c>
      <c r="D35" s="104"/>
      <c r="E35" s="39"/>
      <c r="F35" s="39"/>
      <c r="G35" s="41"/>
      <c r="H35" s="41"/>
      <c r="I35" s="41"/>
      <c r="J35" s="383"/>
      <c r="K35" s="385">
        <f t="shared" si="2"/>
        <v>0</v>
      </c>
      <c r="L35" s="31"/>
      <c r="M35" s="31"/>
    </row>
    <row r="36" spans="1:13" ht="12.75">
      <c r="A36" s="292"/>
      <c r="B36" s="34"/>
      <c r="C36" s="268" t="s">
        <v>260</v>
      </c>
      <c r="D36" s="104"/>
      <c r="E36" s="39"/>
      <c r="F36" s="39"/>
      <c r="G36" s="41"/>
      <c r="H36" s="41"/>
      <c r="I36" s="41"/>
      <c r="J36" s="383"/>
      <c r="K36" s="385">
        <f t="shared" si="2"/>
        <v>0</v>
      </c>
      <c r="L36" s="31"/>
      <c r="M36" s="31"/>
    </row>
    <row r="37" spans="1:13" ht="12.75">
      <c r="A37" s="292"/>
      <c r="B37" s="34"/>
      <c r="C37" s="268" t="s">
        <v>261</v>
      </c>
      <c r="D37" s="104"/>
      <c r="E37" s="39"/>
      <c r="F37" s="39"/>
      <c r="G37" s="41"/>
      <c r="H37" s="41"/>
      <c r="I37" s="41"/>
      <c r="J37" s="383"/>
      <c r="K37" s="385">
        <f t="shared" si="2"/>
        <v>0</v>
      </c>
      <c r="L37" s="31"/>
      <c r="M37" s="31"/>
    </row>
    <row r="38" spans="1:13" ht="13.5" thickBot="1">
      <c r="A38" s="292"/>
      <c r="B38" s="34"/>
      <c r="C38" s="268" t="s">
        <v>220</v>
      </c>
      <c r="D38" s="255"/>
      <c r="E38" s="256"/>
      <c r="F38" s="256"/>
      <c r="G38" s="369"/>
      <c r="H38" s="369"/>
      <c r="I38" s="369"/>
      <c r="J38" s="384"/>
      <c r="K38" s="386">
        <f t="shared" si="2"/>
        <v>0</v>
      </c>
      <c r="L38" s="31"/>
      <c r="M38" s="31"/>
    </row>
    <row r="39" spans="1:13" ht="13.5" thickBot="1">
      <c r="A39" s="292"/>
      <c r="B39" s="34"/>
      <c r="C39" s="76"/>
      <c r="D39" s="283"/>
      <c r="E39" s="283"/>
      <c r="F39" s="283"/>
      <c r="G39" s="76"/>
      <c r="H39" s="76"/>
      <c r="I39" s="76"/>
      <c r="J39" s="76"/>
      <c r="L39" s="31"/>
      <c r="M39" s="31"/>
    </row>
    <row r="40" spans="3:13" ht="12.75">
      <c r="C40" s="13"/>
      <c r="D40" s="111"/>
      <c r="E40" s="437" t="s">
        <v>160</v>
      </c>
      <c r="F40" s="415"/>
      <c r="G40" s="415"/>
      <c r="H40" s="415"/>
      <c r="I40" s="415"/>
      <c r="J40" s="429"/>
      <c r="L40" s="31"/>
      <c r="M40" s="31"/>
    </row>
    <row r="41" spans="3:13" ht="12.75">
      <c r="C41" s="13"/>
      <c r="D41" s="112" t="s">
        <v>31</v>
      </c>
      <c r="E41" s="91" t="str">
        <f>'Whole Farm Budget'!E10</f>
        <v>January</v>
      </c>
      <c r="F41" s="9" t="str">
        <f>'Whole Farm Budget'!F10</f>
        <v>March</v>
      </c>
      <c r="G41" s="91" t="str">
        <f>'Whole Farm Budget'!G10</f>
        <v>May</v>
      </c>
      <c r="H41" s="9" t="str">
        <f>'Whole Farm Budget'!H10</f>
        <v>July</v>
      </c>
      <c r="I41" s="91" t="str">
        <f>'Whole Farm Budget'!I10</f>
        <v>September</v>
      </c>
      <c r="J41" s="10" t="str">
        <f>'Whole Farm Budget'!J10</f>
        <v>November</v>
      </c>
      <c r="K41" s="31"/>
      <c r="L41" s="31"/>
      <c r="M41" s="31"/>
    </row>
    <row r="42" spans="3:13" ht="12.75">
      <c r="C42" s="106" t="s">
        <v>189</v>
      </c>
      <c r="D42" s="95" t="s">
        <v>17</v>
      </c>
      <c r="E42" s="90" t="str">
        <f>'Whole Farm Budget'!E11</f>
        <v>February</v>
      </c>
      <c r="F42" s="9" t="str">
        <f>'Whole Farm Budget'!F11</f>
        <v>April</v>
      </c>
      <c r="G42" s="90" t="str">
        <f>'Whole Farm Budget'!G11</f>
        <v>June</v>
      </c>
      <c r="H42" s="9" t="str">
        <f>'Whole Farm Budget'!H11</f>
        <v>August</v>
      </c>
      <c r="I42" s="90" t="str">
        <f>'Whole Farm Budget'!I11</f>
        <v>October</v>
      </c>
      <c r="J42" s="10" t="str">
        <f>'Whole Farm Budget'!J11</f>
        <v>December</v>
      </c>
      <c r="K42" s="31"/>
      <c r="L42" s="31"/>
      <c r="M42" s="31"/>
    </row>
    <row r="43" spans="3:13" ht="12.75">
      <c r="C43" s="253" t="s">
        <v>223</v>
      </c>
      <c r="D43" s="141">
        <f>SUMPRODUCT(D29:J29,D$12:J$12)</f>
        <v>0</v>
      </c>
      <c r="E43" s="61"/>
      <c r="F43" s="38"/>
      <c r="G43" s="38"/>
      <c r="H43" s="38"/>
      <c r="I43" s="38"/>
      <c r="J43" s="44"/>
      <c r="K43" s="31"/>
      <c r="L43" s="31"/>
      <c r="M43" s="31"/>
    </row>
    <row r="44" spans="3:13" ht="7.5" customHeight="1">
      <c r="C44" s="253" t="s">
        <v>60</v>
      </c>
      <c r="D44" s="387"/>
      <c r="E44" s="13"/>
      <c r="F44" s="13"/>
      <c r="G44" s="13"/>
      <c r="H44" s="13"/>
      <c r="I44" s="13"/>
      <c r="J44" s="17"/>
      <c r="K44" s="31"/>
      <c r="L44" s="31"/>
      <c r="M44" s="31"/>
    </row>
    <row r="45" spans="3:13" ht="12.75">
      <c r="C45" s="13" t="str">
        <f aca="true" t="shared" si="3" ref="C45:C50">C33</f>
        <v>  Purchased livestock</v>
      </c>
      <c r="D45" s="141">
        <f aca="true" t="shared" si="4" ref="D45:D50">SUMPRODUCT(D33:J33,D$12:J$12)</f>
        <v>0</v>
      </c>
      <c r="E45" s="61"/>
      <c r="F45" s="38"/>
      <c r="G45" s="38"/>
      <c r="H45" s="38"/>
      <c r="I45" s="38"/>
      <c r="J45" s="44"/>
      <c r="K45" s="31"/>
      <c r="L45" s="31"/>
      <c r="M45" s="31"/>
    </row>
    <row r="46" spans="3:13" ht="12.75">
      <c r="C46" s="13" t="str">
        <f t="shared" si="3"/>
        <v>  Purchased feed</v>
      </c>
      <c r="D46" s="141">
        <f t="shared" si="4"/>
        <v>0</v>
      </c>
      <c r="E46" s="61"/>
      <c r="F46" s="38"/>
      <c r="G46" s="38"/>
      <c r="H46" s="38"/>
      <c r="I46" s="38"/>
      <c r="J46" s="44"/>
      <c r="K46" s="31"/>
      <c r="L46" s="31"/>
      <c r="M46" s="31"/>
    </row>
    <row r="47" spans="3:13" ht="12.75">
      <c r="C47" s="13" t="str">
        <f t="shared" si="3"/>
        <v>  Health and veterinary</v>
      </c>
      <c r="D47" s="141">
        <f t="shared" si="4"/>
        <v>0</v>
      </c>
      <c r="E47" s="61"/>
      <c r="F47" s="38"/>
      <c r="G47" s="38"/>
      <c r="H47" s="38"/>
      <c r="I47" s="38"/>
      <c r="J47" s="44"/>
      <c r="K47" s="31"/>
      <c r="L47" s="31"/>
      <c r="M47" s="31"/>
    </row>
    <row r="48" spans="3:13" ht="12.75">
      <c r="C48" s="13" t="str">
        <f t="shared" si="3"/>
        <v>  Processing costs</v>
      </c>
      <c r="D48" s="141">
        <f t="shared" si="4"/>
        <v>0</v>
      </c>
      <c r="E48" s="61"/>
      <c r="F48" s="38"/>
      <c r="G48" s="38"/>
      <c r="H48" s="38"/>
      <c r="I48" s="38"/>
      <c r="J48" s="44"/>
      <c r="K48" s="269" t="s">
        <v>60</v>
      </c>
      <c r="L48" s="31"/>
      <c r="M48" s="31"/>
    </row>
    <row r="49" spans="3:13" ht="12.75">
      <c r="C49" s="13" t="str">
        <f t="shared" si="3"/>
        <v>  Marketing costs</v>
      </c>
      <c r="D49" s="141">
        <f t="shared" si="4"/>
        <v>0</v>
      </c>
      <c r="E49" s="61"/>
      <c r="F49" s="38"/>
      <c r="G49" s="38"/>
      <c r="H49" s="38"/>
      <c r="I49" s="38"/>
      <c r="J49" s="44"/>
      <c r="K49" s="31"/>
      <c r="L49" s="31"/>
      <c r="M49" s="31"/>
    </row>
    <row r="50" spans="3:13" ht="13.5" thickBot="1">
      <c r="C50" s="13" t="str">
        <f t="shared" si="3"/>
        <v>  Other cash costs</v>
      </c>
      <c r="D50" s="314">
        <f t="shared" si="4"/>
        <v>0</v>
      </c>
      <c r="E50" s="129"/>
      <c r="F50" s="99"/>
      <c r="G50" s="99"/>
      <c r="H50" s="99"/>
      <c r="I50" s="99"/>
      <c r="J50" s="100"/>
      <c r="K50" s="31"/>
      <c r="L50" s="31"/>
      <c r="M50" s="31"/>
    </row>
    <row r="51" spans="11:13" ht="12.75">
      <c r="K51" s="34"/>
      <c r="L51" s="34"/>
      <c r="M51" s="34"/>
    </row>
    <row r="52" spans="3:13" ht="13.5" thickBot="1">
      <c r="C52" s="171" t="s">
        <v>222</v>
      </c>
      <c r="D52" s="13"/>
      <c r="E52" s="13"/>
      <c r="F52" s="13"/>
      <c r="G52" s="106" t="s">
        <v>60</v>
      </c>
      <c r="H52" s="13"/>
      <c r="I52" s="13"/>
      <c r="J52" s="13"/>
      <c r="K52" s="29" t="s">
        <v>1</v>
      </c>
      <c r="L52" s="31"/>
      <c r="M52" s="31"/>
    </row>
    <row r="53" spans="3:13" ht="12.75">
      <c r="C53" s="362">
        <f>Crops!D10</f>
        <v>0</v>
      </c>
      <c r="D53" s="113"/>
      <c r="E53" s="114"/>
      <c r="F53" s="114"/>
      <c r="G53" s="114"/>
      <c r="H53" s="114"/>
      <c r="I53" s="114"/>
      <c r="J53" s="114"/>
      <c r="K53" s="363">
        <f>(D53*D$12)+(E53*E$12)+(F53*F$12)+(G53*G$12)+(H53*H$12)+(I53*I$12)+(J53*J$12)</f>
        <v>0</v>
      </c>
      <c r="L53" s="31"/>
      <c r="M53" s="31"/>
    </row>
    <row r="54" spans="3:13" ht="12.75">
      <c r="C54" s="362">
        <f>Crops!E10</f>
        <v>0</v>
      </c>
      <c r="D54" s="97"/>
      <c r="E54" s="38"/>
      <c r="F54" s="38"/>
      <c r="G54" s="38"/>
      <c r="H54" s="38"/>
      <c r="I54" s="38"/>
      <c r="J54" s="38"/>
      <c r="K54" s="364">
        <f>(D54*D$12)+(E54*E$12)+(F54*F$12)+(G54*G$12)+(H54*H$12)+(I54*I$12)+(J54*J$12)</f>
        <v>0</v>
      </c>
      <c r="L54" s="31"/>
      <c r="M54" s="31"/>
    </row>
    <row r="55" spans="3:13" ht="12.75">
      <c r="C55" s="362">
        <f>Crops!F10</f>
        <v>0</v>
      </c>
      <c r="D55" s="97"/>
      <c r="E55" s="38"/>
      <c r="F55" s="38"/>
      <c r="G55" s="38"/>
      <c r="H55" s="38"/>
      <c r="I55" s="38"/>
      <c r="J55" s="38"/>
      <c r="K55" s="364">
        <f aca="true" t="shared" si="5" ref="K55:K62">(D55*D$12)+(E55*E$12)+(F55*F$12)+(G55*G$12)+(H55*H$12)+(I55*I$12)+(J55*J$12)</f>
        <v>0</v>
      </c>
      <c r="L55" s="31"/>
      <c r="M55" s="31"/>
    </row>
    <row r="56" spans="3:13" ht="12.75">
      <c r="C56" s="362">
        <f>Crops!G10</f>
        <v>0</v>
      </c>
      <c r="D56" s="97"/>
      <c r="E56" s="38"/>
      <c r="F56" s="38"/>
      <c r="G56" s="38"/>
      <c r="H56" s="38"/>
      <c r="I56" s="38"/>
      <c r="J56" s="38"/>
      <c r="K56" s="364">
        <f t="shared" si="5"/>
        <v>0</v>
      </c>
      <c r="L56" s="31"/>
      <c r="M56" s="31"/>
    </row>
    <row r="57" spans="3:13" ht="12.75">
      <c r="C57" s="362">
        <f>Crops!H10</f>
        <v>0</v>
      </c>
      <c r="D57" s="97"/>
      <c r="E57" s="38"/>
      <c r="F57" s="38"/>
      <c r="G57" s="38"/>
      <c r="H57" s="38"/>
      <c r="I57" s="38"/>
      <c r="J57" s="38"/>
      <c r="K57" s="364">
        <f t="shared" si="5"/>
        <v>0</v>
      </c>
      <c r="L57" s="31"/>
      <c r="M57" s="31"/>
    </row>
    <row r="58" spans="3:13" ht="12.75">
      <c r="C58" s="362">
        <f>Crops!I10</f>
        <v>0</v>
      </c>
      <c r="D58" s="97"/>
      <c r="E58" s="38"/>
      <c r="F58" s="38"/>
      <c r="G58" s="38"/>
      <c r="H58" s="38"/>
      <c r="I58" s="38"/>
      <c r="J58" s="38"/>
      <c r="K58" s="364">
        <f t="shared" si="5"/>
        <v>0</v>
      </c>
      <c r="L58" s="31"/>
      <c r="M58" s="31"/>
    </row>
    <row r="59" spans="3:13" ht="12.75">
      <c r="C59" s="362">
        <f>Crops!J10</f>
        <v>0</v>
      </c>
      <c r="D59" s="97"/>
      <c r="E59" s="38"/>
      <c r="F59" s="38"/>
      <c r="G59" s="38"/>
      <c r="H59" s="38"/>
      <c r="I59" s="38"/>
      <c r="J59" s="38"/>
      <c r="K59" s="364">
        <f t="shared" si="5"/>
        <v>0</v>
      </c>
      <c r="L59" s="31"/>
      <c r="M59" s="31"/>
    </row>
    <row r="60" spans="3:13" ht="12.75">
      <c r="C60" s="362">
        <f>Crops!K10</f>
        <v>0</v>
      </c>
      <c r="D60" s="97"/>
      <c r="E60" s="38"/>
      <c r="F60" s="38"/>
      <c r="G60" s="38"/>
      <c r="H60" s="38"/>
      <c r="I60" s="38"/>
      <c r="J60" s="38"/>
      <c r="K60" s="364">
        <f t="shared" si="5"/>
        <v>0</v>
      </c>
      <c r="L60" s="31"/>
      <c r="M60" s="31"/>
    </row>
    <row r="61" spans="3:13" ht="12.75">
      <c r="C61" s="362">
        <f>Crops!L10</f>
        <v>0</v>
      </c>
      <c r="D61" s="97"/>
      <c r="E61" s="38"/>
      <c r="F61" s="38"/>
      <c r="G61" s="38"/>
      <c r="H61" s="38"/>
      <c r="I61" s="38"/>
      <c r="J61" s="38"/>
      <c r="K61" s="364">
        <f t="shared" si="5"/>
        <v>0</v>
      </c>
      <c r="L61" s="31"/>
      <c r="M61" s="31"/>
    </row>
    <row r="62" spans="3:13" ht="13.5" thickBot="1">
      <c r="C62" s="362">
        <f>Crops!M10</f>
        <v>0</v>
      </c>
      <c r="D62" s="98"/>
      <c r="E62" s="99"/>
      <c r="F62" s="99"/>
      <c r="G62" s="99"/>
      <c r="H62" s="99"/>
      <c r="I62" s="99"/>
      <c r="J62" s="99"/>
      <c r="K62" s="365">
        <f t="shared" si="5"/>
        <v>0</v>
      </c>
      <c r="L62" s="31"/>
      <c r="M62" s="31"/>
    </row>
    <row r="63" spans="3:13" ht="12.75">
      <c r="C63" s="13"/>
      <c r="D63" s="13"/>
      <c r="E63" s="13"/>
      <c r="F63" s="13"/>
      <c r="G63" s="13"/>
      <c r="H63" s="13"/>
      <c r="I63" s="13"/>
      <c r="J63" s="13"/>
      <c r="K63" s="31"/>
      <c r="L63" s="31"/>
      <c r="M63" s="31"/>
    </row>
    <row r="64" spans="11:13" ht="12.75">
      <c r="K64" s="34"/>
      <c r="L64" s="34"/>
      <c r="M64" s="34"/>
    </row>
    <row r="65" spans="11:13" ht="12.75">
      <c r="K65" s="34"/>
      <c r="L65" s="34"/>
      <c r="M65" s="34"/>
    </row>
    <row r="66" spans="11:13" ht="12.75">
      <c r="K66" s="34"/>
      <c r="L66" s="34"/>
      <c r="M66" s="34"/>
    </row>
    <row r="67" spans="11:13" ht="12.75">
      <c r="K67" s="34"/>
      <c r="L67" s="34"/>
      <c r="M67" s="34"/>
    </row>
  </sheetData>
  <sheetProtection/>
  <mergeCells count="6">
    <mergeCell ref="E40:J40"/>
    <mergeCell ref="C4:F4"/>
    <mergeCell ref="L12:N12"/>
    <mergeCell ref="L10:N10"/>
    <mergeCell ref="L11:N11"/>
    <mergeCell ref="C5:D5"/>
  </mergeCells>
  <hyperlinks>
    <hyperlink ref="L12" r:id="rId1" display="Livestock Enterprise Budgets"/>
    <hyperlink ref="L10:N10" r:id="rId2" display="Organic Dairy Enterprise Budgets"/>
    <hyperlink ref="L11:N11" r:id="rId3" display="Organic Beef Enterprise Budgets"/>
  </hyperlinks>
  <printOptions/>
  <pageMargins left="0.75" right="0.75" top="0.75" bottom="0.75" header="0.5" footer="0.5"/>
  <pageSetup fitToHeight="1" fitToWidth="1" horizontalDpi="600" verticalDpi="600" orientation="portrait" scale="77" r:id="rId6"/>
  <legacyDrawing r:id="rId5"/>
</worksheet>
</file>

<file path=xl/worksheets/sheet4.xml><?xml version="1.0" encoding="utf-8"?>
<worksheet xmlns="http://schemas.openxmlformats.org/spreadsheetml/2006/main" xmlns:r="http://schemas.openxmlformats.org/officeDocument/2006/relationships">
  <sheetPr>
    <pageSetUpPr fitToPage="1"/>
  </sheetPr>
  <dimension ref="A1:K60"/>
  <sheetViews>
    <sheetView showGridLines="0" showZeros="0" workbookViewId="0" topLeftCell="A1">
      <selection activeCell="C5" sqref="C5"/>
    </sheetView>
  </sheetViews>
  <sheetFormatPr defaultColWidth="9.140625" defaultRowHeight="12.75"/>
  <cols>
    <col min="1" max="1" width="1.7109375" style="294" customWidth="1"/>
    <col min="2" max="2" width="1.7109375" style="0" customWidth="1"/>
    <col min="3" max="3" width="32.00390625" style="0" customWidth="1"/>
    <col min="4" max="10" width="11.00390625" style="0" customWidth="1"/>
    <col min="11" max="13" width="10.7109375" style="0" customWidth="1"/>
  </cols>
  <sheetData>
    <row r="1" s="295" customFormat="1" ht="18.75" thickBot="1">
      <c r="C1" s="295" t="s">
        <v>172</v>
      </c>
    </row>
    <row r="2" spans="1:3" s="215" customFormat="1" ht="17.25" thickTop="1">
      <c r="A2" s="291"/>
      <c r="B2" s="216"/>
      <c r="C2" s="218" t="s">
        <v>203</v>
      </c>
    </row>
    <row r="3" spans="1:5" s="219" customFormat="1" ht="12.75">
      <c r="A3" s="291"/>
      <c r="B3" s="216"/>
      <c r="E3" s="302"/>
    </row>
    <row r="4" spans="1:8" ht="12.75">
      <c r="A4" s="292"/>
      <c r="B4" s="34"/>
      <c r="C4" s="440" t="s">
        <v>168</v>
      </c>
      <c r="D4" s="440"/>
      <c r="E4" s="440"/>
      <c r="F4" s="236"/>
      <c r="G4" s="236"/>
      <c r="H4" s="236"/>
    </row>
    <row r="5" spans="1:5" ht="12.75">
      <c r="A5" s="292"/>
      <c r="B5" s="34"/>
      <c r="C5" s="243" t="s">
        <v>169</v>
      </c>
      <c r="D5" s="242"/>
      <c r="E5" s="221"/>
    </row>
    <row r="6" spans="1:3" ht="15.75" thickBot="1">
      <c r="A6" s="292"/>
      <c r="B6" s="34"/>
      <c r="C6" s="71"/>
    </row>
    <row r="7" spans="1:10" ht="13.5" thickBot="1">
      <c r="A7" s="292"/>
      <c r="B7" s="34"/>
      <c r="C7" s="13"/>
      <c r="D7" s="140" t="str">
        <f>'Getting Started'!E10</f>
        <v>Enter Your Name Here</v>
      </c>
      <c r="E7" s="72"/>
      <c r="F7" s="72"/>
      <c r="G7" s="72"/>
      <c r="H7" s="73">
        <f>'Getting Started'!E11</f>
        <v>2007</v>
      </c>
      <c r="I7" s="72"/>
      <c r="J7" s="74"/>
    </row>
    <row r="8" spans="1:11" ht="13.5" thickBot="1">
      <c r="A8" s="292"/>
      <c r="B8" s="34"/>
      <c r="C8" s="13"/>
      <c r="D8" s="169"/>
      <c r="E8" s="13"/>
      <c r="F8" s="13"/>
      <c r="G8" s="13"/>
      <c r="H8" s="106"/>
      <c r="I8" s="13"/>
      <c r="J8" s="13"/>
      <c r="K8" s="13"/>
    </row>
    <row r="9" spans="1:10" ht="12.75">
      <c r="A9" s="292"/>
      <c r="B9" s="34"/>
      <c r="C9" s="12"/>
      <c r="D9" s="111"/>
      <c r="E9" s="437" t="s">
        <v>186</v>
      </c>
      <c r="F9" s="415"/>
      <c r="G9" s="415"/>
      <c r="H9" s="415"/>
      <c r="I9" s="415"/>
      <c r="J9" s="429"/>
    </row>
    <row r="10" spans="1:10" ht="12.75">
      <c r="A10" s="292"/>
      <c r="B10" s="34"/>
      <c r="C10" s="13"/>
      <c r="D10" s="238" t="s">
        <v>31</v>
      </c>
      <c r="E10" s="136" t="str">
        <f>'Whole Farm Budget'!E10</f>
        <v>January</v>
      </c>
      <c r="F10" s="187" t="str">
        <f>'Whole Farm Budget'!F10</f>
        <v>March</v>
      </c>
      <c r="G10" s="136" t="str">
        <f>'Whole Farm Budget'!G10</f>
        <v>May</v>
      </c>
      <c r="H10" s="189" t="str">
        <f>'Whole Farm Budget'!H10</f>
        <v>July</v>
      </c>
      <c r="I10" s="136" t="str">
        <f>'Whole Farm Budget'!I10</f>
        <v>September</v>
      </c>
      <c r="J10" s="138" t="str">
        <f>'Whole Farm Budget'!J10</f>
        <v>November</v>
      </c>
    </row>
    <row r="11" spans="1:10" ht="12.75">
      <c r="A11" s="292"/>
      <c r="B11" s="34"/>
      <c r="C11" s="13"/>
      <c r="D11" s="239" t="s">
        <v>17</v>
      </c>
      <c r="E11" s="137" t="str">
        <f>'Whole Farm Budget'!E11</f>
        <v>February</v>
      </c>
      <c r="F11" s="188" t="str">
        <f>'Whole Farm Budget'!F11</f>
        <v>April</v>
      </c>
      <c r="G11" s="137" t="str">
        <f>'Whole Farm Budget'!G11</f>
        <v>June</v>
      </c>
      <c r="H11" s="190" t="str">
        <f>'Whole Farm Budget'!H11</f>
        <v>August</v>
      </c>
      <c r="I11" s="137" t="str">
        <f>'Whole Farm Budget'!I11</f>
        <v>October</v>
      </c>
      <c r="J11" s="139" t="str">
        <f>'Whole Farm Budget'!J11</f>
        <v>December</v>
      </c>
    </row>
    <row r="12" spans="1:10" ht="12.75">
      <c r="A12" s="292"/>
      <c r="B12" s="34"/>
      <c r="C12" s="106" t="s">
        <v>275</v>
      </c>
      <c r="D12" s="8"/>
      <c r="E12" s="13"/>
      <c r="F12" s="13"/>
      <c r="G12" s="13"/>
      <c r="H12" s="13"/>
      <c r="I12" s="13"/>
      <c r="J12" s="17"/>
    </row>
    <row r="13" spans="1:10" ht="12.75">
      <c r="A13" s="292"/>
      <c r="B13" s="34"/>
      <c r="C13" s="13" t="s">
        <v>61</v>
      </c>
      <c r="D13" s="127"/>
      <c r="E13" s="61"/>
      <c r="F13" s="38"/>
      <c r="G13" s="38"/>
      <c r="H13" s="38"/>
      <c r="I13" s="38"/>
      <c r="J13" s="44"/>
    </row>
    <row r="14" spans="1:10" ht="12.75">
      <c r="A14" s="292"/>
      <c r="B14" s="34"/>
      <c r="C14" s="13" t="s">
        <v>62</v>
      </c>
      <c r="D14" s="127"/>
      <c r="E14" s="61"/>
      <c r="F14" s="38"/>
      <c r="G14" s="38"/>
      <c r="H14" s="38"/>
      <c r="I14" s="38"/>
      <c r="J14" s="44"/>
    </row>
    <row r="15" spans="1:10" ht="12.75">
      <c r="A15" s="292"/>
      <c r="B15" s="34"/>
      <c r="C15" s="13" t="s">
        <v>63</v>
      </c>
      <c r="D15" s="127"/>
      <c r="E15" s="61"/>
      <c r="F15" s="38"/>
      <c r="G15" s="38"/>
      <c r="H15" s="38"/>
      <c r="I15" s="38"/>
      <c r="J15" s="44"/>
    </row>
    <row r="16" spans="1:10" ht="12.75">
      <c r="A16" s="292"/>
      <c r="B16" s="34"/>
      <c r="C16" s="13" t="s">
        <v>64</v>
      </c>
      <c r="D16" s="127"/>
      <c r="E16" s="61"/>
      <c r="F16" s="38"/>
      <c r="G16" s="38"/>
      <c r="H16" s="38"/>
      <c r="I16" s="38"/>
      <c r="J16" s="44"/>
    </row>
    <row r="17" spans="1:10" ht="12.75">
      <c r="A17" s="292"/>
      <c r="B17" s="34"/>
      <c r="C17" s="13"/>
      <c r="D17" s="107"/>
      <c r="E17" s="13"/>
      <c r="F17" s="13"/>
      <c r="G17" s="13"/>
      <c r="H17" s="13"/>
      <c r="I17" s="13"/>
      <c r="J17" s="17"/>
    </row>
    <row r="18" spans="1:10" ht="12.75">
      <c r="A18" s="292"/>
      <c r="B18" s="34"/>
      <c r="C18" s="106" t="s">
        <v>276</v>
      </c>
      <c r="D18" s="107"/>
      <c r="E18" s="13"/>
      <c r="F18" s="13"/>
      <c r="G18" s="13"/>
      <c r="H18" s="13"/>
      <c r="I18" s="13"/>
      <c r="J18" s="17"/>
    </row>
    <row r="19" spans="1:10" ht="12.75">
      <c r="A19" s="292"/>
      <c r="B19" s="34"/>
      <c r="C19" s="13" t="s">
        <v>65</v>
      </c>
      <c r="D19" s="127"/>
      <c r="E19" s="61"/>
      <c r="F19" s="38"/>
      <c r="G19" s="38"/>
      <c r="H19" s="38"/>
      <c r="I19" s="38"/>
      <c r="J19" s="44"/>
    </row>
    <row r="20" spans="1:10" ht="12.75">
      <c r="A20" s="292"/>
      <c r="B20" s="34"/>
      <c r="C20" s="13" t="s">
        <v>66</v>
      </c>
      <c r="D20" s="127"/>
      <c r="E20" s="61"/>
      <c r="F20" s="38"/>
      <c r="G20" s="38"/>
      <c r="H20" s="38"/>
      <c r="I20" s="38"/>
      <c r="J20" s="44"/>
    </row>
    <row r="21" spans="1:10" ht="12.75">
      <c r="A21" s="292"/>
      <c r="B21" s="34"/>
      <c r="C21" s="13" t="s">
        <v>67</v>
      </c>
      <c r="D21" s="127"/>
      <c r="E21" s="61"/>
      <c r="F21" s="38"/>
      <c r="G21" s="38"/>
      <c r="H21" s="38"/>
      <c r="I21" s="38"/>
      <c r="J21" s="44"/>
    </row>
    <row r="22" spans="1:10" ht="12.75">
      <c r="A22" s="293"/>
      <c r="B22" s="217"/>
      <c r="C22" s="13" t="s">
        <v>68</v>
      </c>
      <c r="D22" s="127"/>
      <c r="E22" s="61"/>
      <c r="F22" s="38"/>
      <c r="G22" s="38"/>
      <c r="H22" s="38"/>
      <c r="I22" s="38"/>
      <c r="J22" s="44"/>
    </row>
    <row r="23" spans="1:10" ht="12.75">
      <c r="A23" s="293"/>
      <c r="B23" s="217"/>
      <c r="C23" s="13" t="s">
        <v>69</v>
      </c>
      <c r="D23" s="127"/>
      <c r="E23" s="61"/>
      <c r="F23" s="38"/>
      <c r="G23" s="38"/>
      <c r="H23" s="38"/>
      <c r="I23" s="38"/>
      <c r="J23" s="44"/>
    </row>
    <row r="24" spans="1:10" ht="13.5" thickBot="1">
      <c r="A24" s="293"/>
      <c r="B24" s="217"/>
      <c r="C24" s="13" t="s">
        <v>70</v>
      </c>
      <c r="D24" s="128"/>
      <c r="E24" s="129"/>
      <c r="F24" s="99"/>
      <c r="G24" s="99"/>
      <c r="H24" s="99"/>
      <c r="I24" s="99"/>
      <c r="J24" s="100"/>
    </row>
    <row r="25" spans="1:11" ht="13.5" thickBot="1">
      <c r="A25" s="291"/>
      <c r="B25" s="216"/>
      <c r="C25" s="13"/>
      <c r="D25" s="75"/>
      <c r="E25" s="76"/>
      <c r="F25" s="76"/>
      <c r="G25" s="76"/>
      <c r="H25" s="76"/>
      <c r="I25" s="76"/>
      <c r="J25" s="76"/>
      <c r="K25" s="13"/>
    </row>
    <row r="26" spans="1:10" ht="12.75">
      <c r="A26" s="292"/>
      <c r="B26" s="34"/>
      <c r="C26" s="13"/>
      <c r="D26" s="123"/>
      <c r="E26" s="437" t="s">
        <v>255</v>
      </c>
      <c r="F26" s="415"/>
      <c r="G26" s="415"/>
      <c r="H26" s="415"/>
      <c r="I26" s="415"/>
      <c r="J26" s="429"/>
    </row>
    <row r="27" spans="1:10" ht="12.75">
      <c r="A27" s="292"/>
      <c r="B27" s="34"/>
      <c r="C27" s="13"/>
      <c r="D27" s="240" t="str">
        <f>D10</f>
        <v>Total for</v>
      </c>
      <c r="E27" s="121" t="str">
        <f aca="true" t="shared" si="0" ref="E27:J27">E10</f>
        <v>January</v>
      </c>
      <c r="F27" s="121" t="str">
        <f t="shared" si="0"/>
        <v>March</v>
      </c>
      <c r="G27" s="121" t="str">
        <f t="shared" si="0"/>
        <v>May</v>
      </c>
      <c r="H27" s="121" t="str">
        <f t="shared" si="0"/>
        <v>July</v>
      </c>
      <c r="I27" s="121" t="str">
        <f t="shared" si="0"/>
        <v>September</v>
      </c>
      <c r="J27" s="124" t="str">
        <f t="shared" si="0"/>
        <v>November</v>
      </c>
    </row>
    <row r="28" spans="1:10" ht="12.75">
      <c r="A28" s="292"/>
      <c r="B28" s="34"/>
      <c r="C28" s="106" t="s">
        <v>277</v>
      </c>
      <c r="D28" s="241" t="str">
        <f aca="true" t="shared" si="1" ref="D28:J28">D11</f>
        <v>Year</v>
      </c>
      <c r="E28" s="122" t="str">
        <f t="shared" si="1"/>
        <v>February</v>
      </c>
      <c r="F28" s="122" t="str">
        <f t="shared" si="1"/>
        <v>April</v>
      </c>
      <c r="G28" s="122" t="str">
        <f t="shared" si="1"/>
        <v>June</v>
      </c>
      <c r="H28" s="122" t="str">
        <f t="shared" si="1"/>
        <v>August</v>
      </c>
      <c r="I28" s="122" t="str">
        <f t="shared" si="1"/>
        <v>October</v>
      </c>
      <c r="J28" s="125" t="str">
        <f t="shared" si="1"/>
        <v>December</v>
      </c>
    </row>
    <row r="29" spans="1:11" ht="12.75">
      <c r="A29" s="292"/>
      <c r="B29" s="34"/>
      <c r="C29" s="13" t="s">
        <v>71</v>
      </c>
      <c r="D29" s="126"/>
      <c r="E29" s="77"/>
      <c r="F29" s="70"/>
      <c r="G29" s="70"/>
      <c r="H29" s="70"/>
      <c r="I29" s="70"/>
      <c r="J29" s="78"/>
      <c r="K29" t="s">
        <v>60</v>
      </c>
    </row>
    <row r="30" spans="1:11" ht="12.75">
      <c r="A30" s="292"/>
      <c r="B30" s="34"/>
      <c r="C30" s="13" t="s">
        <v>72</v>
      </c>
      <c r="D30" s="127"/>
      <c r="E30" s="61"/>
      <c r="F30" s="38"/>
      <c r="G30" s="38"/>
      <c r="H30" s="38"/>
      <c r="I30" s="38"/>
      <c r="J30" s="44"/>
      <c r="K30" t="s">
        <v>60</v>
      </c>
    </row>
    <row r="31" spans="1:10" ht="12.75">
      <c r="A31" s="292"/>
      <c r="B31" s="34"/>
      <c r="C31" s="13" t="s">
        <v>295</v>
      </c>
      <c r="D31" s="134"/>
      <c r="E31" s="130"/>
      <c r="F31" s="132"/>
      <c r="G31" s="132"/>
      <c r="H31" s="132"/>
      <c r="I31" s="132"/>
      <c r="J31" s="133"/>
    </row>
    <row r="32" spans="1:10" ht="12.75">
      <c r="A32" s="292"/>
      <c r="B32" s="34"/>
      <c r="C32" s="31" t="s">
        <v>264</v>
      </c>
      <c r="D32" s="141"/>
      <c r="E32" s="131">
        <f aca="true" t="shared" si="2" ref="E32:J32">$D29*E29/IF(SUM($E29:$J29),SUM($E29:$J29),1)+$D30*E30/IF(SUM($E30:$J30),SUM($E30:$J30),1)+$D31*E31/IF(SUM($E31:$J31),SUM($E31:$J31),1)</f>
        <v>0</v>
      </c>
      <c r="F32" s="131">
        <f t="shared" si="2"/>
        <v>0</v>
      </c>
      <c r="G32" s="131">
        <f t="shared" si="2"/>
        <v>0</v>
      </c>
      <c r="H32" s="131">
        <f t="shared" si="2"/>
        <v>0</v>
      </c>
      <c r="I32" s="131">
        <f t="shared" si="2"/>
        <v>0</v>
      </c>
      <c r="J32" s="142">
        <f t="shared" si="2"/>
        <v>0</v>
      </c>
    </row>
    <row r="33" spans="3:10" ht="12.75">
      <c r="C33" s="106" t="s">
        <v>278</v>
      </c>
      <c r="D33" s="107"/>
      <c r="E33" s="13" t="s">
        <v>60</v>
      </c>
      <c r="F33" s="23"/>
      <c r="G33" s="23"/>
      <c r="H33" s="23"/>
      <c r="I33" s="23"/>
      <c r="J33" s="24"/>
    </row>
    <row r="34" spans="3:11" ht="12.75">
      <c r="C34" s="13" t="s">
        <v>187</v>
      </c>
      <c r="D34" s="127"/>
      <c r="E34" s="38"/>
      <c r="F34" s="38"/>
      <c r="G34" s="38"/>
      <c r="H34" s="38"/>
      <c r="I34" s="38"/>
      <c r="J34" s="44"/>
      <c r="K34" t="s">
        <v>60</v>
      </c>
    </row>
    <row r="35" spans="3:11" ht="12.75">
      <c r="C35" s="13" t="s">
        <v>188</v>
      </c>
      <c r="D35" s="8"/>
      <c r="E35" s="43"/>
      <c r="F35" s="43"/>
      <c r="G35" s="43"/>
      <c r="H35" s="43"/>
      <c r="I35" s="43"/>
      <c r="J35" s="45"/>
      <c r="K35" t="s">
        <v>60</v>
      </c>
    </row>
    <row r="36" spans="3:10" ht="12.75">
      <c r="C36" s="333" t="s">
        <v>73</v>
      </c>
      <c r="D36" s="127"/>
      <c r="E36" s="61"/>
      <c r="F36" s="38"/>
      <c r="G36" s="38"/>
      <c r="H36" s="38"/>
      <c r="I36" s="38"/>
      <c r="J36" s="44"/>
    </row>
    <row r="37" spans="3:10" ht="12.75">
      <c r="C37" s="333" t="s">
        <v>74</v>
      </c>
      <c r="D37" s="127"/>
      <c r="E37" s="61"/>
      <c r="F37" s="38"/>
      <c r="G37" s="38"/>
      <c r="H37" s="38"/>
      <c r="I37" s="38"/>
      <c r="J37" s="44"/>
    </row>
    <row r="38" spans="3:10" ht="12.75">
      <c r="C38" s="333" t="s">
        <v>75</v>
      </c>
      <c r="D38" s="127"/>
      <c r="E38" s="61"/>
      <c r="F38" s="38"/>
      <c r="G38" s="38"/>
      <c r="H38" s="38"/>
      <c r="I38" s="38"/>
      <c r="J38" s="44"/>
    </row>
    <row r="39" spans="3:10" ht="12.75">
      <c r="C39" s="333" t="s">
        <v>76</v>
      </c>
      <c r="D39" s="127"/>
      <c r="E39" s="61"/>
      <c r="F39" s="38"/>
      <c r="G39" s="38"/>
      <c r="H39" s="38"/>
      <c r="I39" s="38"/>
      <c r="J39" s="44"/>
    </row>
    <row r="40" spans="3:10" ht="12.75">
      <c r="C40" s="333" t="s">
        <v>77</v>
      </c>
      <c r="D40" s="127"/>
      <c r="E40" s="61"/>
      <c r="F40" s="38"/>
      <c r="G40" s="38"/>
      <c r="H40" s="38"/>
      <c r="I40" s="38"/>
      <c r="J40" s="44"/>
    </row>
    <row r="41" spans="3:10" ht="12.75">
      <c r="C41" s="333" t="s">
        <v>78</v>
      </c>
      <c r="D41" s="127"/>
      <c r="E41" s="61"/>
      <c r="F41" s="38"/>
      <c r="G41" s="38"/>
      <c r="H41" s="38"/>
      <c r="I41" s="38"/>
      <c r="J41" s="44"/>
    </row>
    <row r="42" spans="3:10" ht="12.75">
      <c r="C42" s="333" t="s">
        <v>79</v>
      </c>
      <c r="D42" s="127"/>
      <c r="E42" s="61"/>
      <c r="F42" s="38"/>
      <c r="G42" s="38"/>
      <c r="H42" s="38"/>
      <c r="I42" s="38"/>
      <c r="J42" s="44"/>
    </row>
    <row r="43" spans="3:10" ht="12.75">
      <c r="C43" s="333" t="s">
        <v>80</v>
      </c>
      <c r="D43" s="127"/>
      <c r="E43" s="61"/>
      <c r="F43" s="38"/>
      <c r="G43" s="38"/>
      <c r="H43" s="38"/>
      <c r="I43" s="38"/>
      <c r="J43" s="44"/>
    </row>
    <row r="44" spans="3:10" ht="12.75">
      <c r="C44" s="333" t="s">
        <v>81</v>
      </c>
      <c r="D44" s="127"/>
      <c r="E44" s="61"/>
      <c r="F44" s="38"/>
      <c r="G44" s="38"/>
      <c r="H44" s="38"/>
      <c r="I44" s="38"/>
      <c r="J44" s="44"/>
    </row>
    <row r="45" spans="3:10" ht="12.75">
      <c r="C45" s="333" t="s">
        <v>82</v>
      </c>
      <c r="D45" s="127"/>
      <c r="E45" s="61"/>
      <c r="F45" s="38"/>
      <c r="G45" s="38"/>
      <c r="H45" s="38"/>
      <c r="I45" s="38"/>
      <c r="J45" s="44"/>
    </row>
    <row r="46" spans="3:10" ht="12.75">
      <c r="C46" s="333" t="s">
        <v>83</v>
      </c>
      <c r="D46" s="127"/>
      <c r="E46" s="61"/>
      <c r="F46" s="38"/>
      <c r="G46" s="38"/>
      <c r="H46" s="38"/>
      <c r="I46" s="38"/>
      <c r="J46" s="44"/>
    </row>
    <row r="47" spans="3:10" ht="12.75">
      <c r="C47" s="333" t="s">
        <v>266</v>
      </c>
      <c r="D47" s="388">
        <f>SUM(D36:D46)</f>
        <v>0</v>
      </c>
      <c r="E47" s="131">
        <f aca="true" t="shared" si="3" ref="E47:J47">$D36*E36/IF(SUM($E36:$J36),SUM($E36:$J36),1)+$D37*E37/IF(SUM($E37:$J37),SUM($E37:$J37),1)+$D38*E38/IF(SUM($E38:$J38),SUM($E38:$J38),1)+$D39*E39/IF(SUM($E39:$J39),SUM($E39:$J39),1)+$D40*E40/IF(SUM($E40:$J40),SUM($E40:$J40),1)+$D41*E41/IF(SUM($E41:$J41),SUM($E41:$J41),1)+$D42*E42/IF(SUM($E42:$J42),SUM($E42:$J42),1)+$D43*E43/IF(SUM($E43:$J43),SUM($E43:$J43),1)+$D44*E44/IF(SUM($E44:$J44),SUM($E44:$J44),1)+$D45*E45/IF(SUM($E45:$J45),SUM($E45:$J45),1)+$D46*E46/IF(SUM($E46:$J46),SUM($E46:$J46),1)</f>
        <v>0</v>
      </c>
      <c r="F47" s="131">
        <f t="shared" si="3"/>
        <v>0</v>
      </c>
      <c r="G47" s="131">
        <f t="shared" si="3"/>
        <v>0</v>
      </c>
      <c r="H47" s="131">
        <f t="shared" si="3"/>
        <v>0</v>
      </c>
      <c r="I47" s="131">
        <f t="shared" si="3"/>
        <v>0</v>
      </c>
      <c r="J47" s="142">
        <f t="shared" si="3"/>
        <v>0</v>
      </c>
    </row>
    <row r="48" spans="3:10" ht="13.5" thickBot="1">
      <c r="C48" s="13" t="s">
        <v>265</v>
      </c>
      <c r="D48" s="389">
        <f>IF(D47=0,D34,D47)</f>
        <v>0</v>
      </c>
      <c r="E48" s="390">
        <f aca="true" t="shared" si="4" ref="E48:J48">IF(E47=0,$D34*E34/IF(SUM($E34:$J34),SUM($E34:$J34),1),E47)</f>
        <v>0</v>
      </c>
      <c r="F48" s="390">
        <f t="shared" si="4"/>
        <v>0</v>
      </c>
      <c r="G48" s="390">
        <f t="shared" si="4"/>
        <v>0</v>
      </c>
      <c r="H48" s="390">
        <f t="shared" si="4"/>
        <v>0</v>
      </c>
      <c r="I48" s="390">
        <f t="shared" si="4"/>
        <v>0</v>
      </c>
      <c r="J48" s="391">
        <f t="shared" si="4"/>
        <v>0</v>
      </c>
    </row>
    <row r="49" spans="3:10" ht="13.5" thickBot="1">
      <c r="C49" s="13"/>
      <c r="D49" s="42"/>
      <c r="E49" s="42"/>
      <c r="F49" s="42"/>
      <c r="G49" s="42"/>
      <c r="H49" s="42"/>
      <c r="I49" s="42"/>
      <c r="J49" s="42"/>
    </row>
    <row r="50" spans="3:10" ht="12.75">
      <c r="C50" s="13"/>
      <c r="D50" s="143"/>
      <c r="E50" s="437" t="s">
        <v>186</v>
      </c>
      <c r="F50" s="415"/>
      <c r="G50" s="415"/>
      <c r="H50" s="415"/>
      <c r="I50" s="415"/>
      <c r="J50" s="429"/>
    </row>
    <row r="51" spans="3:10" ht="12.75">
      <c r="C51" s="13"/>
      <c r="D51" s="240" t="str">
        <f>D10</f>
        <v>Total for</v>
      </c>
      <c r="E51" s="121" t="str">
        <f aca="true" t="shared" si="5" ref="E51:J51">E10</f>
        <v>January</v>
      </c>
      <c r="F51" s="121" t="str">
        <f t="shared" si="5"/>
        <v>March</v>
      </c>
      <c r="G51" s="121" t="str">
        <f t="shared" si="5"/>
        <v>May</v>
      </c>
      <c r="H51" s="121" t="str">
        <f t="shared" si="5"/>
        <v>July</v>
      </c>
      <c r="I51" s="121" t="str">
        <f t="shared" si="5"/>
        <v>September</v>
      </c>
      <c r="J51" s="124" t="str">
        <f t="shared" si="5"/>
        <v>November</v>
      </c>
    </row>
    <row r="52" spans="3:10" ht="12.75">
      <c r="C52" s="106" t="s">
        <v>279</v>
      </c>
      <c r="D52" s="241" t="str">
        <f aca="true" t="shared" si="6" ref="D52:J52">D11</f>
        <v>Year</v>
      </c>
      <c r="E52" s="122" t="str">
        <f t="shared" si="6"/>
        <v>February</v>
      </c>
      <c r="F52" s="122" t="str">
        <f t="shared" si="6"/>
        <v>April</v>
      </c>
      <c r="G52" s="122" t="str">
        <f t="shared" si="6"/>
        <v>June</v>
      </c>
      <c r="H52" s="122" t="str">
        <f t="shared" si="6"/>
        <v>August</v>
      </c>
      <c r="I52" s="122" t="str">
        <f t="shared" si="6"/>
        <v>October</v>
      </c>
      <c r="J52" s="125" t="str">
        <f t="shared" si="6"/>
        <v>December</v>
      </c>
    </row>
    <row r="53" spans="3:11" ht="12.75">
      <c r="C53" s="13" t="s">
        <v>293</v>
      </c>
      <c r="D53" s="126"/>
      <c r="E53" s="77"/>
      <c r="F53" s="70"/>
      <c r="G53" s="70"/>
      <c r="H53" s="70"/>
      <c r="I53" s="70"/>
      <c r="J53" s="78"/>
      <c r="K53" t="s">
        <v>60</v>
      </c>
    </row>
    <row r="54" spans="3:11" ht="12.75">
      <c r="C54" s="13" t="s">
        <v>294</v>
      </c>
      <c r="D54" s="127"/>
      <c r="E54" s="61"/>
      <c r="F54" s="38"/>
      <c r="G54" s="38"/>
      <c r="H54" s="38"/>
      <c r="I54" s="38"/>
      <c r="J54" s="44"/>
      <c r="K54" t="s">
        <v>60</v>
      </c>
    </row>
    <row r="55" spans="3:10" ht="12.75">
      <c r="C55" s="13" t="s">
        <v>84</v>
      </c>
      <c r="D55" s="127"/>
      <c r="E55" s="61"/>
      <c r="F55" s="38"/>
      <c r="G55" s="38"/>
      <c r="H55" s="38"/>
      <c r="I55" s="38"/>
      <c r="J55" s="44"/>
    </row>
    <row r="56" spans="3:10" ht="12.75">
      <c r="C56" s="13" t="s">
        <v>85</v>
      </c>
      <c r="D56" s="127"/>
      <c r="E56" s="61"/>
      <c r="F56" s="38"/>
      <c r="G56" s="38"/>
      <c r="H56" s="38"/>
      <c r="I56" s="38"/>
      <c r="J56" s="44"/>
    </row>
    <row r="57" spans="3:10" ht="12.75">
      <c r="C57" s="377" t="s">
        <v>263</v>
      </c>
      <c r="D57" s="127"/>
      <c r="E57" s="61"/>
      <c r="F57" s="38"/>
      <c r="G57" s="38"/>
      <c r="H57" s="38"/>
      <c r="I57" s="38"/>
      <c r="J57" s="44"/>
    </row>
    <row r="58" spans="3:10" ht="12.75">
      <c r="C58" s="377" t="s">
        <v>262</v>
      </c>
      <c r="D58" s="127"/>
      <c r="E58" s="61"/>
      <c r="F58" s="38"/>
      <c r="G58" s="38"/>
      <c r="H58" s="38"/>
      <c r="I58" s="38"/>
      <c r="J58" s="44"/>
    </row>
    <row r="59" spans="3:10" ht="12.75">
      <c r="C59" s="13" t="s">
        <v>87</v>
      </c>
      <c r="D59" s="127"/>
      <c r="E59" s="61"/>
      <c r="F59" s="38"/>
      <c r="G59" s="38"/>
      <c r="H59" s="38"/>
      <c r="I59" s="38"/>
      <c r="J59" s="44"/>
    </row>
    <row r="60" spans="3:10" ht="13.5" thickBot="1">
      <c r="C60" s="13" t="s">
        <v>86</v>
      </c>
      <c r="D60" s="392">
        <f>SUM(D53:D59)</f>
        <v>0</v>
      </c>
      <c r="E60" s="393">
        <f aca="true" t="shared" si="7" ref="E60:J60">$D53*E53/IF(SUM($E53:$J53),SUM($E53:$J53),1)+$D54*E54/IF(SUM($E54:$J54),SUM($E54:$J54),1)+$D55*E55/IF(SUM($E55:$J55),SUM($E55:$J55),1)+$D56*E56/IF(SUM($E56:$J56),SUM($E56:$J56),1)+$D57*E57/IF(SUM($E57:$J57),SUM($E57:$J57),1)+$D58*E58/IF(SUM($E58:$J58),SUM($E58:$J58),1)+$D59*E59/IF(SUM($E59:$J59),SUM($E59:$J59),1)</f>
        <v>0</v>
      </c>
      <c r="F60" s="393">
        <f t="shared" si="7"/>
        <v>0</v>
      </c>
      <c r="G60" s="393">
        <f t="shared" si="7"/>
        <v>0</v>
      </c>
      <c r="H60" s="393">
        <f t="shared" si="7"/>
        <v>0</v>
      </c>
      <c r="I60" s="393">
        <f t="shared" si="7"/>
        <v>0</v>
      </c>
      <c r="J60" s="394">
        <f t="shared" si="7"/>
        <v>0</v>
      </c>
    </row>
  </sheetData>
  <sheetProtection sheet="1" objects="1" scenarios="1"/>
  <mergeCells count="4">
    <mergeCell ref="C4:E4"/>
    <mergeCell ref="E50:J50"/>
    <mergeCell ref="E26:J26"/>
    <mergeCell ref="E9:J9"/>
  </mergeCells>
  <printOptions/>
  <pageMargins left="0.75" right="0.75" top="0.75" bottom="0.75" header="0.5" footer="0.5"/>
  <pageSetup fitToHeight="1" fitToWidth="1" horizontalDpi="600" verticalDpi="600" orientation="portrait" scale="8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U32"/>
  <sheetViews>
    <sheetView showGridLines="0" showZeros="0" workbookViewId="0" topLeftCell="A1">
      <selection activeCell="C5" sqref="C5"/>
    </sheetView>
  </sheetViews>
  <sheetFormatPr defaultColWidth="9.140625" defaultRowHeight="12.75"/>
  <cols>
    <col min="1" max="1" width="1.7109375" style="294" customWidth="1"/>
    <col min="2" max="2" width="1.7109375" style="0" customWidth="1"/>
    <col min="3" max="3" width="31.140625" style="0" customWidth="1"/>
    <col min="4" max="13" width="10.7109375" style="0" customWidth="1"/>
  </cols>
  <sheetData>
    <row r="1" s="295" customFormat="1" ht="18.75" thickBot="1">
      <c r="C1" s="295" t="s">
        <v>296</v>
      </c>
    </row>
    <row r="2" spans="1:3" s="215" customFormat="1" ht="17.25" thickTop="1">
      <c r="A2" s="291"/>
      <c r="B2" s="216"/>
      <c r="C2" s="218" t="s">
        <v>203</v>
      </c>
    </row>
    <row r="3" spans="1:4" s="219" customFormat="1" ht="12.75">
      <c r="A3" s="291"/>
      <c r="B3" s="216"/>
      <c r="D3" s="302"/>
    </row>
    <row r="4" spans="1:8" ht="12.75">
      <c r="A4" s="292"/>
      <c r="B4" s="34"/>
      <c r="C4" s="440" t="s">
        <v>168</v>
      </c>
      <c r="D4" s="440"/>
      <c r="E4" s="440"/>
      <c r="F4" s="236"/>
      <c r="G4" s="236"/>
      <c r="H4" s="236"/>
    </row>
    <row r="5" spans="1:5" ht="12.75">
      <c r="A5" s="292"/>
      <c r="B5" s="34"/>
      <c r="C5" s="223" t="s">
        <v>169</v>
      </c>
      <c r="D5" s="221"/>
      <c r="E5" s="221"/>
    </row>
    <row r="6" spans="1:3" ht="15.75" thickBot="1">
      <c r="A6" s="292"/>
      <c r="B6" s="34"/>
      <c r="C6" s="71"/>
    </row>
    <row r="7" spans="1:10" ht="13.5" thickBot="1">
      <c r="A7" s="292"/>
      <c r="B7" s="34"/>
      <c r="C7" s="13"/>
      <c r="D7" s="63" t="str">
        <f>'Getting Started'!E10</f>
        <v>Enter Your Name Here</v>
      </c>
      <c r="E7" s="6"/>
      <c r="F7" s="6"/>
      <c r="G7" s="6"/>
      <c r="H7" s="135">
        <f>'Getting Started'!E11</f>
        <v>2007</v>
      </c>
      <c r="I7" s="6"/>
      <c r="J7" s="7"/>
    </row>
    <row r="8" spans="1:11" ht="13.5" thickBot="1">
      <c r="A8" s="292"/>
      <c r="B8" s="34"/>
      <c r="C8" s="13"/>
      <c r="D8" s="170"/>
      <c r="E8" s="6"/>
      <c r="F8" s="6"/>
      <c r="G8" s="6"/>
      <c r="H8" s="135"/>
      <c r="I8" s="6"/>
      <c r="J8" s="6"/>
      <c r="K8" s="13"/>
    </row>
    <row r="9" spans="1:10" ht="12.75">
      <c r="A9" s="292"/>
      <c r="B9" s="34"/>
      <c r="C9" s="26"/>
      <c r="D9" s="442" t="s">
        <v>256</v>
      </c>
      <c r="E9" s="437" t="s">
        <v>189</v>
      </c>
      <c r="F9" s="415"/>
      <c r="G9" s="415"/>
      <c r="H9" s="415"/>
      <c r="I9" s="415"/>
      <c r="J9" s="429"/>
    </row>
    <row r="10" spans="1:10" ht="12.75">
      <c r="A10" s="292"/>
      <c r="B10" s="34"/>
      <c r="C10" s="8"/>
      <c r="D10" s="443"/>
      <c r="E10" s="89" t="str">
        <f>'Whole Farm Budget'!E10</f>
        <v>January</v>
      </c>
      <c r="F10" s="89" t="str">
        <f>'Whole Farm Budget'!F10</f>
        <v>March</v>
      </c>
      <c r="G10" s="89" t="str">
        <f>'Whole Farm Budget'!G10</f>
        <v>May</v>
      </c>
      <c r="H10" s="89" t="str">
        <f>'Whole Farm Budget'!H10</f>
        <v>July</v>
      </c>
      <c r="I10" s="89" t="str">
        <f>'Whole Farm Budget'!I10</f>
        <v>September</v>
      </c>
      <c r="J10" s="101" t="str">
        <f>'Whole Farm Budget'!J10</f>
        <v>November</v>
      </c>
    </row>
    <row r="11" spans="1:10" ht="12.75">
      <c r="A11" s="292"/>
      <c r="B11" s="34"/>
      <c r="C11" s="22" t="s">
        <v>280</v>
      </c>
      <c r="D11" s="444"/>
      <c r="E11" s="92" t="str">
        <f>'Whole Farm Budget'!E11</f>
        <v>February</v>
      </c>
      <c r="F11" s="92" t="str">
        <f>'Whole Farm Budget'!F11</f>
        <v>April</v>
      </c>
      <c r="G11" s="92" t="str">
        <f>'Whole Farm Budget'!G11</f>
        <v>June</v>
      </c>
      <c r="H11" s="92" t="str">
        <f>'Whole Farm Budget'!H11</f>
        <v>August</v>
      </c>
      <c r="I11" s="92" t="str">
        <f>'Whole Farm Budget'!I11</f>
        <v>October</v>
      </c>
      <c r="J11" s="103" t="str">
        <f>'Whole Farm Budget'!J11</f>
        <v>December</v>
      </c>
    </row>
    <row r="12" spans="1:10" ht="12.75">
      <c r="A12" s="292"/>
      <c r="B12" s="34"/>
      <c r="C12" s="366"/>
      <c r="D12" s="370"/>
      <c r="E12" s="79"/>
      <c r="F12" s="80"/>
      <c r="G12" s="80"/>
      <c r="H12" s="80"/>
      <c r="I12" s="80"/>
      <c r="J12" s="81"/>
    </row>
    <row r="13" spans="1:10" ht="12.75">
      <c r="A13" s="292"/>
      <c r="B13" s="34"/>
      <c r="C13" s="366"/>
      <c r="D13" s="41"/>
      <c r="E13" s="64"/>
      <c r="F13" s="37"/>
      <c r="G13" s="37"/>
      <c r="H13" s="37"/>
      <c r="I13" s="37"/>
      <c r="J13" s="46"/>
    </row>
    <row r="14" spans="1:10" ht="12.75">
      <c r="A14" s="292"/>
      <c r="B14" s="34"/>
      <c r="C14" s="366"/>
      <c r="D14" s="41"/>
      <c r="E14" s="64"/>
      <c r="F14" s="37"/>
      <c r="G14" s="37"/>
      <c r="H14" s="37"/>
      <c r="I14" s="37"/>
      <c r="J14" s="46"/>
    </row>
    <row r="15" spans="1:10" ht="12.75">
      <c r="A15" s="292"/>
      <c r="B15" s="34"/>
      <c r="C15" s="366"/>
      <c r="D15" s="41"/>
      <c r="E15" s="64"/>
      <c r="F15" s="37"/>
      <c r="G15" s="37"/>
      <c r="H15" s="37"/>
      <c r="I15" s="37"/>
      <c r="J15" s="46"/>
    </row>
    <row r="16" spans="1:10" ht="12.75">
      <c r="A16" s="292"/>
      <c r="B16" s="34"/>
      <c r="C16" s="366"/>
      <c r="D16" s="41"/>
      <c r="E16" s="64"/>
      <c r="F16" s="37"/>
      <c r="G16" s="37"/>
      <c r="H16" s="37"/>
      <c r="I16" s="37"/>
      <c r="J16" s="46"/>
    </row>
    <row r="17" spans="1:10" ht="12.75">
      <c r="A17" s="292"/>
      <c r="B17" s="34"/>
      <c r="C17" s="366"/>
      <c r="D17" s="41"/>
      <c r="E17" s="64"/>
      <c r="F17" s="37"/>
      <c r="G17" s="37"/>
      <c r="H17" s="37"/>
      <c r="I17" s="37"/>
      <c r="J17" s="46"/>
    </row>
    <row r="18" spans="1:10" ht="12.75">
      <c r="A18" s="292"/>
      <c r="B18" s="34"/>
      <c r="C18" s="366"/>
      <c r="D18" s="41"/>
      <c r="E18" s="64"/>
      <c r="F18" s="37"/>
      <c r="G18" s="37"/>
      <c r="H18" s="37"/>
      <c r="I18" s="37"/>
      <c r="J18" s="46"/>
    </row>
    <row r="19" spans="1:47" ht="13.5" thickBot="1">
      <c r="A19" s="292"/>
      <c r="B19" s="34"/>
      <c r="C19" s="11" t="s">
        <v>100</v>
      </c>
      <c r="D19" s="380"/>
      <c r="E19" s="396">
        <f aca="true" t="shared" si="0" ref="E19:J19">IF(SUM($E12:$J12),$D12*E12/SUM($E12:$J12))+IF(SUM($E13:$J13),$D13*E13/SUM($E13:$J13))+IF(SUM($E14:$J14),$D14*E14/SUM($E14:$J14))+IF(SUM($E15:$J15),$D15*E15/SUM($E15:$J15))+IF(SUM($E16:$J16),$D16*E16/SUM($E16:$J16))+IF(SUM($E17:$J17),$D17*E17/SUM($E17:$J17))+IF(SUM($E18:$J18),$D18*E18/SUM($E18:$J18))</f>
        <v>0</v>
      </c>
      <c r="F19" s="396">
        <f t="shared" si="0"/>
        <v>0</v>
      </c>
      <c r="G19" s="396">
        <f t="shared" si="0"/>
        <v>0</v>
      </c>
      <c r="H19" s="396">
        <f t="shared" si="0"/>
        <v>0</v>
      </c>
      <c r="I19" s="396">
        <f t="shared" si="0"/>
        <v>0</v>
      </c>
      <c r="J19" s="397">
        <f t="shared" si="0"/>
        <v>0</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row>
    <row r="20" spans="1:10" ht="13.5" thickBot="1">
      <c r="A20" s="292"/>
      <c r="B20" s="34"/>
      <c r="D20" s="3"/>
      <c r="E20" s="3"/>
      <c r="F20" s="3"/>
      <c r="G20" s="3"/>
      <c r="H20" s="3"/>
      <c r="I20" s="3"/>
      <c r="J20" s="3"/>
    </row>
    <row r="21" spans="1:10" ht="12.75">
      <c r="A21" s="292"/>
      <c r="B21" s="34"/>
      <c r="C21" s="111"/>
      <c r="D21" s="442" t="s">
        <v>257</v>
      </c>
      <c r="E21" s="437" t="s">
        <v>199</v>
      </c>
      <c r="F21" s="415"/>
      <c r="G21" s="415"/>
      <c r="H21" s="415"/>
      <c r="I21" s="415"/>
      <c r="J21" s="429"/>
    </row>
    <row r="22" spans="1:10" ht="12.75">
      <c r="A22" s="293"/>
      <c r="B22" s="217"/>
      <c r="C22" s="244"/>
      <c r="D22" s="443"/>
      <c r="E22" s="89" t="str">
        <f aca="true" t="shared" si="1" ref="E22:J22">E10</f>
        <v>January</v>
      </c>
      <c r="F22" s="89" t="str">
        <f t="shared" si="1"/>
        <v>March</v>
      </c>
      <c r="G22" s="89" t="str">
        <f t="shared" si="1"/>
        <v>May</v>
      </c>
      <c r="H22" s="89" t="str">
        <f t="shared" si="1"/>
        <v>July</v>
      </c>
      <c r="I22" s="89" t="str">
        <f t="shared" si="1"/>
        <v>September</v>
      </c>
      <c r="J22" s="101" t="str">
        <f t="shared" si="1"/>
        <v>November</v>
      </c>
    </row>
    <row r="23" spans="1:10" ht="12.75">
      <c r="A23" s="293"/>
      <c r="B23" s="217"/>
      <c r="C23" s="22" t="s">
        <v>281</v>
      </c>
      <c r="D23" s="444"/>
      <c r="E23" s="92" t="str">
        <f aca="true" t="shared" si="2" ref="E23:J23">E11</f>
        <v>February</v>
      </c>
      <c r="F23" s="92" t="str">
        <f t="shared" si="2"/>
        <v>April</v>
      </c>
      <c r="G23" s="92" t="str">
        <f t="shared" si="2"/>
        <v>June</v>
      </c>
      <c r="H23" s="92" t="str">
        <f t="shared" si="2"/>
        <v>August</v>
      </c>
      <c r="I23" s="92" t="str">
        <f t="shared" si="2"/>
        <v>October</v>
      </c>
      <c r="J23" s="103" t="str">
        <f t="shared" si="2"/>
        <v>December</v>
      </c>
    </row>
    <row r="24" spans="1:10" ht="12.75">
      <c r="A24" s="293"/>
      <c r="B24" s="217"/>
      <c r="C24" s="366"/>
      <c r="D24" s="370"/>
      <c r="E24" s="79"/>
      <c r="F24" s="80"/>
      <c r="G24" s="80"/>
      <c r="H24" s="80"/>
      <c r="I24" s="80"/>
      <c r="J24" s="81"/>
    </row>
    <row r="25" spans="1:10" ht="12.75">
      <c r="A25" s="291"/>
      <c r="B25" s="216"/>
      <c r="C25" s="366"/>
      <c r="D25" s="41"/>
      <c r="E25" s="64"/>
      <c r="F25" s="37"/>
      <c r="G25" s="37"/>
      <c r="H25" s="37"/>
      <c r="I25" s="37"/>
      <c r="J25" s="46"/>
    </row>
    <row r="26" spans="1:10" ht="12.75">
      <c r="A26" s="292"/>
      <c r="B26" s="34"/>
      <c r="C26" s="366"/>
      <c r="D26" s="41"/>
      <c r="E26" s="64"/>
      <c r="F26" s="37"/>
      <c r="G26" s="37"/>
      <c r="H26" s="37"/>
      <c r="I26" s="37"/>
      <c r="J26" s="46"/>
    </row>
    <row r="27" spans="1:10" ht="12.75">
      <c r="A27" s="292"/>
      <c r="B27" s="34"/>
      <c r="C27" s="366"/>
      <c r="D27" s="41"/>
      <c r="E27" s="64"/>
      <c r="F27" s="37"/>
      <c r="G27" s="37"/>
      <c r="H27" s="37"/>
      <c r="I27" s="37"/>
      <c r="J27" s="46"/>
    </row>
    <row r="28" spans="1:10" ht="12.75">
      <c r="A28" s="292"/>
      <c r="B28" s="34"/>
      <c r="C28" s="366"/>
      <c r="D28" s="41"/>
      <c r="E28" s="64"/>
      <c r="F28" s="37"/>
      <c r="G28" s="37"/>
      <c r="H28" s="37"/>
      <c r="I28" s="37"/>
      <c r="J28" s="46"/>
    </row>
    <row r="29" spans="1:10" ht="12.75">
      <c r="A29" s="292"/>
      <c r="B29" s="34"/>
      <c r="C29" s="366"/>
      <c r="D29" s="41"/>
      <c r="E29" s="64"/>
      <c r="F29" s="37"/>
      <c r="G29" s="37"/>
      <c r="H29" s="37"/>
      <c r="I29" s="37"/>
      <c r="J29" s="46"/>
    </row>
    <row r="30" spans="1:10" ht="12.75">
      <c r="A30" s="292"/>
      <c r="B30" s="34"/>
      <c r="C30" s="366"/>
      <c r="D30" s="41"/>
      <c r="E30" s="64"/>
      <c r="F30" s="37"/>
      <c r="G30" s="37"/>
      <c r="H30" s="37"/>
      <c r="I30" s="37"/>
      <c r="J30" s="46"/>
    </row>
    <row r="31" spans="1:10" ht="13.5" thickBot="1">
      <c r="A31" s="292"/>
      <c r="B31" s="34"/>
      <c r="C31" s="11" t="s">
        <v>100</v>
      </c>
      <c r="D31" s="398"/>
      <c r="E31" s="396">
        <f aca="true" t="shared" si="3" ref="E31:J31">IF(SUM($E24:$J24),$D24*E24/SUM($E24:$J24))+IF(SUM($E25:$J25),$D25*E25/SUM($E25:$J25))+IF(SUM($E26:$J26),$D26*E26/SUM($E26:$J26))+IF(SUM($E27:$J27),$D27*E27/SUM($E27:$J27))+IF(SUM($E28:$J28),$D28*E28/SUM($E28:$J28))+IF(SUM($E29:$J29),$D29*E29/SUM($E29:$J29))+IF(SUM($E30:$J30),$D30*E30/SUM($E30:$J30))</f>
        <v>0</v>
      </c>
      <c r="F31" s="396">
        <f t="shared" si="3"/>
        <v>0</v>
      </c>
      <c r="G31" s="396">
        <f t="shared" si="3"/>
        <v>0</v>
      </c>
      <c r="H31" s="396">
        <f t="shared" si="3"/>
        <v>0</v>
      </c>
      <c r="I31" s="396">
        <f t="shared" si="3"/>
        <v>0</v>
      </c>
      <c r="J31" s="397">
        <f t="shared" si="3"/>
        <v>0</v>
      </c>
    </row>
    <row r="32" spans="1:10" ht="12.75">
      <c r="A32" s="292"/>
      <c r="B32" s="34"/>
      <c r="D32" s="3"/>
      <c r="E32" s="3"/>
      <c r="F32" s="3"/>
      <c r="G32" s="3"/>
      <c r="H32" s="3"/>
      <c r="I32" s="3"/>
      <c r="J32" s="3"/>
    </row>
  </sheetData>
  <sheetProtection sheet="1" objects="1" scenarios="1"/>
  <mergeCells count="5">
    <mergeCell ref="C4:E4"/>
    <mergeCell ref="E9:J9"/>
    <mergeCell ref="E21:J21"/>
    <mergeCell ref="D21:D23"/>
    <mergeCell ref="D9:D11"/>
  </mergeCells>
  <printOptions/>
  <pageMargins left="0.75" right="0.75" top="0.75" bottom="0.75" header="0.5" footer="0.5"/>
  <pageSetup fitToHeight="1" fitToWidth="1" horizontalDpi="600" verticalDpi="600" orientation="portrait" scale="85"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showGridLines="0" showZeros="0" workbookViewId="0" topLeftCell="A1">
      <selection activeCell="C5" sqref="C5"/>
    </sheetView>
  </sheetViews>
  <sheetFormatPr defaultColWidth="9.140625" defaultRowHeight="12.75"/>
  <cols>
    <col min="1" max="1" width="1.7109375" style="294" customWidth="1"/>
    <col min="2" max="2" width="1.7109375" style="0" customWidth="1"/>
    <col min="3" max="3" width="35.7109375" style="0" customWidth="1"/>
    <col min="4" max="9" width="10.7109375" style="0" customWidth="1"/>
    <col min="10" max="10" width="11.140625" style="0" customWidth="1"/>
    <col min="11" max="13" width="10.7109375" style="0" customWidth="1"/>
  </cols>
  <sheetData>
    <row r="1" s="295" customFormat="1" ht="18.75" thickBot="1">
      <c r="C1" s="295" t="s">
        <v>171</v>
      </c>
    </row>
    <row r="2" spans="1:3" s="215" customFormat="1" ht="17.25" thickTop="1">
      <c r="A2" s="291"/>
      <c r="B2" s="216"/>
      <c r="C2" s="218" t="s">
        <v>203</v>
      </c>
    </row>
    <row r="3" spans="1:4" s="219" customFormat="1" ht="12.75">
      <c r="A3" s="291"/>
      <c r="B3" s="216"/>
      <c r="D3" s="302"/>
    </row>
    <row r="4" spans="1:8" ht="12.75">
      <c r="A4" s="292"/>
      <c r="B4" s="34"/>
      <c r="C4" s="440" t="s">
        <v>168</v>
      </c>
      <c r="D4" s="440"/>
      <c r="E4" s="440"/>
      <c r="F4" s="236"/>
      <c r="G4" s="236"/>
      <c r="H4" s="236"/>
    </row>
    <row r="5" spans="1:5" ht="12.75">
      <c r="A5" s="292"/>
      <c r="B5" s="34"/>
      <c r="C5" s="223" t="s">
        <v>169</v>
      </c>
      <c r="D5" s="221"/>
      <c r="E5" s="221"/>
    </row>
    <row r="6" spans="1:3" ht="12.75" customHeight="1" thickBot="1">
      <c r="A6" s="292"/>
      <c r="B6" s="34"/>
      <c r="C6" s="87"/>
    </row>
    <row r="7" spans="1:10" ht="13.5" thickBot="1">
      <c r="A7" s="292"/>
      <c r="B7" s="34"/>
      <c r="C7" s="13"/>
      <c r="D7" s="140" t="str">
        <f>'Getting Started'!E10</f>
        <v>Enter Your Name Here</v>
      </c>
      <c r="E7" s="72"/>
      <c r="F7" s="72"/>
      <c r="G7" s="72"/>
      <c r="H7" s="73">
        <f>'Getting Started'!E11</f>
        <v>2007</v>
      </c>
      <c r="I7" s="72"/>
      <c r="J7" s="74"/>
    </row>
    <row r="8" spans="1:10" ht="13.5" thickBot="1">
      <c r="A8" s="292"/>
      <c r="B8" s="34"/>
      <c r="C8" s="13"/>
      <c r="D8" s="169"/>
      <c r="E8" s="13"/>
      <c r="F8" s="13"/>
      <c r="G8" s="13"/>
      <c r="H8" s="106"/>
      <c r="I8" s="13"/>
      <c r="J8" s="13"/>
    </row>
    <row r="9" spans="1:10" ht="15.75">
      <c r="A9" s="292"/>
      <c r="B9" s="34"/>
      <c r="C9" s="86" t="s">
        <v>89</v>
      </c>
      <c r="D9" s="6"/>
      <c r="E9" s="437" t="s">
        <v>186</v>
      </c>
      <c r="F9" s="415"/>
      <c r="G9" s="415"/>
      <c r="H9" s="415"/>
      <c r="I9" s="415"/>
      <c r="J9" s="429"/>
    </row>
    <row r="10" spans="1:10" ht="12.75">
      <c r="A10" s="292"/>
      <c r="B10" s="34"/>
      <c r="C10" s="8"/>
      <c r="D10" s="91" t="s">
        <v>1</v>
      </c>
      <c r="E10" s="89" t="str">
        <f>'Whole Farm Budget'!E10</f>
        <v>January</v>
      </c>
      <c r="F10" s="89" t="str">
        <f>'Whole Farm Budget'!F10</f>
        <v>March</v>
      </c>
      <c r="G10" s="89" t="str">
        <f>'Whole Farm Budget'!G10</f>
        <v>May</v>
      </c>
      <c r="H10" s="89" t="str">
        <f>'Whole Farm Budget'!H10</f>
        <v>July</v>
      </c>
      <c r="I10" s="89" t="str">
        <f>'Whole Farm Budget'!I10</f>
        <v>September</v>
      </c>
      <c r="J10" s="101" t="str">
        <f>'Whole Farm Budget'!J10</f>
        <v>November</v>
      </c>
    </row>
    <row r="11" spans="1:10" ht="12.75">
      <c r="A11" s="292"/>
      <c r="B11" s="34"/>
      <c r="C11" s="15" t="s">
        <v>282</v>
      </c>
      <c r="D11" s="90" t="s">
        <v>2</v>
      </c>
      <c r="E11" s="92" t="str">
        <f>'Whole Farm Budget'!E11</f>
        <v>February</v>
      </c>
      <c r="F11" s="92" t="str">
        <f>'Whole Farm Budget'!F11</f>
        <v>April</v>
      </c>
      <c r="G11" s="92" t="str">
        <f>'Whole Farm Budget'!G11</f>
        <v>June</v>
      </c>
      <c r="H11" s="92" t="str">
        <f>'Whole Farm Budget'!H11</f>
        <v>August</v>
      </c>
      <c r="I11" s="92" t="str">
        <f>'Whole Farm Budget'!I11</f>
        <v>October</v>
      </c>
      <c r="J11" s="103" t="str">
        <f>'Whole Farm Budget'!J11</f>
        <v>December</v>
      </c>
    </row>
    <row r="12" spans="1:10" ht="12.75">
      <c r="A12" s="292"/>
      <c r="B12" s="34"/>
      <c r="C12" s="367"/>
      <c r="D12" s="370"/>
      <c r="E12" s="83"/>
      <c r="F12" s="84"/>
      <c r="G12" s="84"/>
      <c r="H12" s="84"/>
      <c r="I12" s="84"/>
      <c r="J12" s="85"/>
    </row>
    <row r="13" spans="1:10" ht="12.75">
      <c r="A13" s="292"/>
      <c r="B13" s="34"/>
      <c r="C13" s="367"/>
      <c r="D13" s="41"/>
      <c r="E13" s="65"/>
      <c r="F13" s="57"/>
      <c r="G13" s="57"/>
      <c r="H13" s="57"/>
      <c r="I13" s="57"/>
      <c r="J13" s="58"/>
    </row>
    <row r="14" spans="1:10" ht="12.75">
      <c r="A14" s="292"/>
      <c r="B14" s="34"/>
      <c r="C14" s="367"/>
      <c r="D14" s="41"/>
      <c r="E14" s="65"/>
      <c r="F14" s="57"/>
      <c r="G14" s="57"/>
      <c r="H14" s="57"/>
      <c r="I14" s="57"/>
      <c r="J14" s="58"/>
    </row>
    <row r="15" spans="1:10" ht="12.75">
      <c r="A15" s="292"/>
      <c r="B15" s="34"/>
      <c r="C15" s="367"/>
      <c r="D15" s="41"/>
      <c r="E15" s="65"/>
      <c r="F15" s="57"/>
      <c r="G15" s="57"/>
      <c r="H15" s="57"/>
      <c r="I15" s="57"/>
      <c r="J15" s="58"/>
    </row>
    <row r="16" spans="1:10" ht="12.75">
      <c r="A16" s="292"/>
      <c r="B16" s="34"/>
      <c r="C16" s="404" t="s">
        <v>90</v>
      </c>
      <c r="D16" s="395">
        <f>SUM(E16:J16)</f>
        <v>0</v>
      </c>
      <c r="E16" s="395">
        <f aca="true" t="shared" si="0" ref="E16:J16">IF(SUM($E11:$J11),$D11*E11/SUM($E11:$J11))+IF(SUM($E12:$J12),$D12*E12/SUM($E12:$J12))+IF(SUM($E13:$J13),$D13*E13/SUM($E13:$J13))+IF(SUM($E14:$J14),$D14*E14/SUM($E14:$J14))+IF(SUM($E15:$J15),$D15*E15/SUM($E15:$J15))</f>
        <v>0</v>
      </c>
      <c r="F16" s="395">
        <f t="shared" si="0"/>
        <v>0</v>
      </c>
      <c r="G16" s="395">
        <f t="shared" si="0"/>
        <v>0</v>
      </c>
      <c r="H16" s="395">
        <f t="shared" si="0"/>
        <v>0</v>
      </c>
      <c r="I16" s="395">
        <f t="shared" si="0"/>
        <v>0</v>
      </c>
      <c r="J16" s="400">
        <f t="shared" si="0"/>
        <v>0</v>
      </c>
    </row>
    <row r="17" spans="1:10" ht="12.75">
      <c r="A17" s="292"/>
      <c r="B17" s="34"/>
      <c r="C17" s="213"/>
      <c r="D17" s="195"/>
      <c r="E17" s="195"/>
      <c r="F17" s="195"/>
      <c r="G17" s="195"/>
      <c r="H17" s="195"/>
      <c r="I17" s="195"/>
      <c r="J17" s="196"/>
    </row>
    <row r="18" spans="1:10" ht="12.75">
      <c r="A18" s="292"/>
      <c r="B18" s="34"/>
      <c r="C18" s="207" t="s">
        <v>283</v>
      </c>
      <c r="D18" s="197"/>
      <c r="E18" s="208"/>
      <c r="F18" s="208"/>
      <c r="G18" s="208"/>
      <c r="H18" s="208"/>
      <c r="I18" s="208"/>
      <c r="J18" s="214"/>
    </row>
    <row r="19" spans="1:10" ht="12.75">
      <c r="A19" s="292"/>
      <c r="B19" s="34"/>
      <c r="C19" s="367"/>
      <c r="D19" s="41"/>
      <c r="E19" s="66"/>
      <c r="F19" s="47"/>
      <c r="G19" s="47"/>
      <c r="H19" s="47"/>
      <c r="I19" s="47"/>
      <c r="J19" s="50"/>
    </row>
    <row r="20" spans="1:10" ht="12.75">
      <c r="A20" s="292"/>
      <c r="B20" s="34"/>
      <c r="C20" s="367"/>
      <c r="D20" s="41"/>
      <c r="E20" s="66"/>
      <c r="F20" s="47"/>
      <c r="G20" s="47"/>
      <c r="H20" s="47"/>
      <c r="I20" s="47"/>
      <c r="J20" s="50"/>
    </row>
    <row r="21" spans="1:10" ht="12.75">
      <c r="A21" s="292"/>
      <c r="B21" s="34"/>
      <c r="C21" s="367"/>
      <c r="D21" s="41"/>
      <c r="E21" s="66"/>
      <c r="F21" s="47"/>
      <c r="G21" s="47"/>
      <c r="H21" s="47"/>
      <c r="I21" s="47"/>
      <c r="J21" s="50"/>
    </row>
    <row r="22" spans="1:10" ht="12.75">
      <c r="A22" s="293"/>
      <c r="B22" s="217"/>
      <c r="C22" s="367"/>
      <c r="D22" s="41"/>
      <c r="E22" s="66"/>
      <c r="F22" s="47"/>
      <c r="G22" s="47"/>
      <c r="H22" s="47"/>
      <c r="I22" s="47"/>
      <c r="J22" s="50"/>
    </row>
    <row r="23" spans="1:10" ht="13.5" thickBot="1">
      <c r="A23" s="293"/>
      <c r="B23" s="217"/>
      <c r="C23" s="405" t="s">
        <v>91</v>
      </c>
      <c r="D23" s="396">
        <f>SUM(E23:J23)</f>
        <v>0</v>
      </c>
      <c r="E23" s="396">
        <f aca="true" t="shared" si="1" ref="E23:J23">IF(SUM($E18:$J18),$D18*E18/SUM($E18:$J18))+IF(SUM($E19:$J19),$D19*E19/SUM($E19:$J19))+IF(SUM($E20:$J20),$D20*E20/SUM($E20:$J20))+IF(SUM($E21:$J21),$D21*E21/SUM($E21:$J21))+IF(SUM($E22:$J22),$D22*E22/SUM($E22:$J22))</f>
        <v>0</v>
      </c>
      <c r="F23" s="396">
        <f t="shared" si="1"/>
        <v>0</v>
      </c>
      <c r="G23" s="396">
        <f t="shared" si="1"/>
        <v>0</v>
      </c>
      <c r="H23" s="396">
        <f t="shared" si="1"/>
        <v>0</v>
      </c>
      <c r="I23" s="396">
        <f t="shared" si="1"/>
        <v>0</v>
      </c>
      <c r="J23" s="397">
        <f t="shared" si="1"/>
        <v>0</v>
      </c>
    </row>
    <row r="24" spans="1:11" ht="13.5" thickBot="1">
      <c r="A24" s="293"/>
      <c r="B24" s="217"/>
      <c r="C24" s="209"/>
      <c r="D24" s="209"/>
      <c r="E24" s="209"/>
      <c r="F24" s="209"/>
      <c r="G24" s="209"/>
      <c r="H24" s="209"/>
      <c r="I24" s="209"/>
      <c r="J24" s="209"/>
      <c r="K24" s="13"/>
    </row>
    <row r="25" spans="1:10" ht="15.75">
      <c r="A25" s="291"/>
      <c r="B25" s="216"/>
      <c r="C25" s="210" t="s">
        <v>92</v>
      </c>
      <c r="D25" s="211"/>
      <c r="E25" s="445" t="s">
        <v>186</v>
      </c>
      <c r="F25" s="446"/>
      <c r="G25" s="446"/>
      <c r="H25" s="446"/>
      <c r="I25" s="446"/>
      <c r="J25" s="447"/>
    </row>
    <row r="26" spans="1:10" ht="12.75">
      <c r="A26" s="292"/>
      <c r="B26" s="34"/>
      <c r="C26" s="212"/>
      <c r="D26" s="146" t="s">
        <v>1</v>
      </c>
      <c r="E26" s="89" t="str">
        <f>E10</f>
        <v>January</v>
      </c>
      <c r="F26" s="89" t="str">
        <f aca="true" t="shared" si="2" ref="F26:J27">F10</f>
        <v>March</v>
      </c>
      <c r="G26" s="89" t="str">
        <f t="shared" si="2"/>
        <v>May</v>
      </c>
      <c r="H26" s="89" t="str">
        <f t="shared" si="2"/>
        <v>July</v>
      </c>
      <c r="I26" s="89" t="str">
        <f t="shared" si="2"/>
        <v>September</v>
      </c>
      <c r="J26" s="101" t="str">
        <f t="shared" si="2"/>
        <v>November</v>
      </c>
    </row>
    <row r="27" spans="1:10" ht="12.75">
      <c r="A27" s="292"/>
      <c r="B27" s="34"/>
      <c r="C27" s="181"/>
      <c r="D27" s="145" t="s">
        <v>2</v>
      </c>
      <c r="E27" s="92" t="str">
        <f>E11</f>
        <v>February</v>
      </c>
      <c r="F27" s="92" t="str">
        <f t="shared" si="2"/>
        <v>April</v>
      </c>
      <c r="G27" s="92" t="str">
        <f t="shared" si="2"/>
        <v>June</v>
      </c>
      <c r="H27" s="92" t="str">
        <f t="shared" si="2"/>
        <v>August</v>
      </c>
      <c r="I27" s="92" t="str">
        <f t="shared" si="2"/>
        <v>October</v>
      </c>
      <c r="J27" s="103" t="str">
        <f t="shared" si="2"/>
        <v>December</v>
      </c>
    </row>
    <row r="28" spans="1:10" ht="12.75">
      <c r="A28" s="292"/>
      <c r="B28" s="34"/>
      <c r="C28" s="207" t="s">
        <v>93</v>
      </c>
      <c r="D28" s="41"/>
      <c r="E28" s="79"/>
      <c r="F28" s="80"/>
      <c r="G28" s="80"/>
      <c r="H28" s="80"/>
      <c r="I28" s="80"/>
      <c r="J28" s="81"/>
    </row>
    <row r="29" spans="1:10" ht="12.75">
      <c r="A29" s="292"/>
      <c r="B29" s="34"/>
      <c r="C29" s="213"/>
      <c r="D29" s="399"/>
      <c r="E29" s="395">
        <f aca="true" t="shared" si="3" ref="E29:J29">IF(SUM($E28:$J28),$D28*E28/SUM($E28:$J28),0)</f>
        <v>0</v>
      </c>
      <c r="F29" s="395">
        <f t="shared" si="3"/>
        <v>0</v>
      </c>
      <c r="G29" s="395">
        <f t="shared" si="3"/>
        <v>0</v>
      </c>
      <c r="H29" s="395">
        <f t="shared" si="3"/>
        <v>0</v>
      </c>
      <c r="I29" s="395">
        <f t="shared" si="3"/>
        <v>0</v>
      </c>
      <c r="J29" s="400">
        <f t="shared" si="3"/>
        <v>0</v>
      </c>
    </row>
    <row r="30" spans="1:10" ht="12.75">
      <c r="A30" s="292"/>
      <c r="B30" s="34"/>
      <c r="C30" s="207" t="s">
        <v>284</v>
      </c>
      <c r="D30" s="191"/>
      <c r="E30" s="191"/>
      <c r="F30" s="191"/>
      <c r="G30" s="191"/>
      <c r="H30" s="191"/>
      <c r="I30" s="191"/>
      <c r="J30" s="201"/>
    </row>
    <row r="31" spans="1:10" ht="12.75">
      <c r="A31" s="292"/>
      <c r="B31" s="34"/>
      <c r="C31" s="367"/>
      <c r="D31" s="41"/>
      <c r="E31" s="64"/>
      <c r="F31" s="37"/>
      <c r="G31" s="37"/>
      <c r="H31" s="37"/>
      <c r="I31" s="37"/>
      <c r="J31" s="46"/>
    </row>
    <row r="32" spans="1:10" ht="12.75">
      <c r="A32" s="292"/>
      <c r="B32" s="34"/>
      <c r="C32" s="367"/>
      <c r="D32" s="41"/>
      <c r="E32" s="64"/>
      <c r="F32" s="37"/>
      <c r="G32" s="37"/>
      <c r="H32" s="37"/>
      <c r="I32" s="37"/>
      <c r="J32" s="46"/>
    </row>
    <row r="33" spans="3:10" ht="12.75">
      <c r="C33" s="367"/>
      <c r="D33" s="41"/>
      <c r="E33" s="64"/>
      <c r="F33" s="37"/>
      <c r="G33" s="37"/>
      <c r="H33" s="37"/>
      <c r="I33" s="37"/>
      <c r="J33" s="46"/>
    </row>
    <row r="34" spans="3:10" ht="12.75">
      <c r="C34" s="367"/>
      <c r="D34" s="41"/>
      <c r="E34" s="64"/>
      <c r="F34" s="37"/>
      <c r="G34" s="37"/>
      <c r="H34" s="37"/>
      <c r="I34" s="37"/>
      <c r="J34" s="46"/>
    </row>
    <row r="35" spans="3:10" ht="12.75">
      <c r="C35" s="401" t="s">
        <v>94</v>
      </c>
      <c r="D35" s="395">
        <f>SUM(E35:J35)</f>
        <v>0</v>
      </c>
      <c r="E35" s="395">
        <f aca="true" t="shared" si="4" ref="E35:J35">IF(SUM($E30:$J30),$D30*E30/SUM($E30:$J30))+IF(SUM($E31:$J31),$D31*E31/SUM($E31:$J31))+IF(SUM($E32:$J32),$D32*E32/SUM($E32:$J32))+IF(SUM($E33:$J33),$D33*E33/SUM($E33:$J33))+IF(SUM($E34:$J34),$D34*E34/SUM($E34:$J34))</f>
        <v>0</v>
      </c>
      <c r="F35" s="395">
        <f t="shared" si="4"/>
        <v>0</v>
      </c>
      <c r="G35" s="395">
        <f t="shared" si="4"/>
        <v>0</v>
      </c>
      <c r="H35" s="395">
        <f t="shared" si="4"/>
        <v>0</v>
      </c>
      <c r="I35" s="395">
        <f t="shared" si="4"/>
        <v>0</v>
      </c>
      <c r="J35" s="400">
        <f t="shared" si="4"/>
        <v>0</v>
      </c>
    </row>
    <row r="36" spans="3:10" ht="12.75">
      <c r="C36" s="206"/>
      <c r="D36" s="197"/>
      <c r="E36" s="197"/>
      <c r="F36" s="197"/>
      <c r="G36" s="197"/>
      <c r="H36" s="197"/>
      <c r="I36" s="197"/>
      <c r="J36" s="198"/>
    </row>
    <row r="37" spans="3:10" ht="12.75">
      <c r="C37" s="207" t="s">
        <v>285</v>
      </c>
      <c r="D37" s="208" t="s">
        <v>60</v>
      </c>
      <c r="E37" s="200" t="s">
        <v>60</v>
      </c>
      <c r="F37" s="197" t="s">
        <v>60</v>
      </c>
      <c r="G37" s="197"/>
      <c r="H37" s="197"/>
      <c r="I37" s="197"/>
      <c r="J37" s="198"/>
    </row>
    <row r="38" spans="3:10" ht="12.75">
      <c r="C38" s="367"/>
      <c r="D38" s="41"/>
      <c r="E38" s="64"/>
      <c r="F38" s="37"/>
      <c r="G38" s="37"/>
      <c r="H38" s="37"/>
      <c r="I38" s="37"/>
      <c r="J38" s="46"/>
    </row>
    <row r="39" spans="3:10" ht="12.75">
      <c r="C39" s="367"/>
      <c r="D39" s="41"/>
      <c r="E39" s="64"/>
      <c r="F39" s="37"/>
      <c r="G39" s="37"/>
      <c r="H39" s="37"/>
      <c r="I39" s="37"/>
      <c r="J39" s="46"/>
    </row>
    <row r="40" spans="3:10" ht="12.75">
      <c r="C40" s="367"/>
      <c r="D40" s="41"/>
      <c r="E40" s="64"/>
      <c r="F40" s="37"/>
      <c r="G40" s="37"/>
      <c r="H40" s="37"/>
      <c r="I40" s="37"/>
      <c r="J40" s="46"/>
    </row>
    <row r="41" spans="3:10" ht="12.75">
      <c r="C41" s="367"/>
      <c r="D41" s="41"/>
      <c r="E41" s="64"/>
      <c r="F41" s="37"/>
      <c r="G41" s="37"/>
      <c r="H41" s="37"/>
      <c r="I41" s="37"/>
      <c r="J41" s="46"/>
    </row>
    <row r="42" spans="3:10" ht="12.75">
      <c r="C42" s="367"/>
      <c r="D42" s="41"/>
      <c r="E42" s="64"/>
      <c r="F42" s="37"/>
      <c r="G42" s="37"/>
      <c r="H42" s="37"/>
      <c r="I42" s="37"/>
      <c r="J42" s="46"/>
    </row>
    <row r="43" spans="3:10" ht="12.75">
      <c r="C43" s="367"/>
      <c r="D43" s="41"/>
      <c r="E43" s="64"/>
      <c r="F43" s="37"/>
      <c r="G43" s="37"/>
      <c r="H43" s="37"/>
      <c r="I43" s="37"/>
      <c r="J43" s="46"/>
    </row>
    <row r="44" spans="3:10" ht="12.75">
      <c r="C44" s="367"/>
      <c r="D44" s="41"/>
      <c r="E44" s="64"/>
      <c r="F44" s="37"/>
      <c r="G44" s="37"/>
      <c r="H44" s="37"/>
      <c r="I44" s="37"/>
      <c r="J44" s="46"/>
    </row>
    <row r="45" spans="3:10" ht="12.75">
      <c r="C45" s="328" t="s">
        <v>95</v>
      </c>
      <c r="D45" s="395">
        <f>SUM(E45:J45)</f>
        <v>0</v>
      </c>
      <c r="E45" s="395">
        <f aca="true" t="shared" si="5" ref="E45:J45">IF(SUM($E38:$J38),$D38*E38/SUM($E38:$J38))+IF(SUM($E39:$J39),$D39*E39/SUM($E39:$J39))+IF(SUM($E40:$J40),$D40*E40/SUM($E40:$J40))+IF(SUM($E41:$J41),$D41*E41/SUM($E41:$J41))+IF(SUM($E42:$J42),$D42*E42/SUM($E42:$J42))+IF(SUM($E43:$J43),$D43*E43/SUM($E43:$J43))+IF(SUM($E44:$J44),$D44*E44/SUM($E44:$J44))</f>
        <v>0</v>
      </c>
      <c r="F45" s="395">
        <f t="shared" si="5"/>
        <v>0</v>
      </c>
      <c r="G45" s="395">
        <f t="shared" si="5"/>
        <v>0</v>
      </c>
      <c r="H45" s="395">
        <f t="shared" si="5"/>
        <v>0</v>
      </c>
      <c r="I45" s="395">
        <f t="shared" si="5"/>
        <v>0</v>
      </c>
      <c r="J45" s="400">
        <f t="shared" si="5"/>
        <v>0</v>
      </c>
    </row>
    <row r="46" spans="3:10" ht="12.75">
      <c r="C46" s="14"/>
      <c r="D46" s="197"/>
      <c r="E46" s="197"/>
      <c r="F46" s="197"/>
      <c r="G46" s="197"/>
      <c r="H46" s="197"/>
      <c r="I46" s="197"/>
      <c r="J46" s="198"/>
    </row>
    <row r="47" spans="3:10" ht="12.75">
      <c r="C47" s="15" t="s">
        <v>286</v>
      </c>
      <c r="D47" s="199" t="s">
        <v>162</v>
      </c>
      <c r="E47" s="200" t="s">
        <v>60</v>
      </c>
      <c r="F47" s="191"/>
      <c r="G47" s="191"/>
      <c r="H47" s="191"/>
      <c r="I47" s="191"/>
      <c r="J47" s="201"/>
    </row>
    <row r="48" spans="3:10" ht="12.75">
      <c r="C48" s="368"/>
      <c r="D48" s="41"/>
      <c r="E48" s="64"/>
      <c r="F48" s="37"/>
      <c r="G48" s="37"/>
      <c r="H48" s="37"/>
      <c r="I48" s="37"/>
      <c r="J48" s="46"/>
    </row>
    <row r="49" spans="3:10" ht="12.75">
      <c r="C49" s="368"/>
      <c r="D49" s="41"/>
      <c r="E49" s="64"/>
      <c r="F49" s="37"/>
      <c r="G49" s="37"/>
      <c r="H49" s="37"/>
      <c r="I49" s="37"/>
      <c r="J49" s="46"/>
    </row>
    <row r="50" spans="3:10" ht="12.75">
      <c r="C50" s="402"/>
      <c r="D50" s="41"/>
      <c r="E50" s="37"/>
      <c r="F50" s="37"/>
      <c r="G50" s="37"/>
      <c r="H50" s="37"/>
      <c r="I50" s="37"/>
      <c r="J50" s="46"/>
    </row>
    <row r="51" spans="3:11" ht="13.5" thickBot="1">
      <c r="C51" s="403"/>
      <c r="D51" s="381"/>
      <c r="E51" s="396">
        <f aca="true" t="shared" si="6" ref="E51:J51">IF(SUM($E48:$J48),$D48*E48/SUM($E48:$J48))+IF(SUM($E49:$J49),$D49*E49/SUM($E49:$J49))+IF(SUM($E50:$J50),$D50*E50/SUM($E50:$J50))</f>
        <v>0</v>
      </c>
      <c r="F51" s="396">
        <f t="shared" si="6"/>
        <v>0</v>
      </c>
      <c r="G51" s="396">
        <f t="shared" si="6"/>
        <v>0</v>
      </c>
      <c r="H51" s="396">
        <f t="shared" si="6"/>
        <v>0</v>
      </c>
      <c r="I51" s="396">
        <f t="shared" si="6"/>
        <v>0</v>
      </c>
      <c r="J51" s="397">
        <f t="shared" si="6"/>
        <v>0</v>
      </c>
      <c r="K51" s="13"/>
    </row>
    <row r="52" spans="3:11" ht="13.5" thickBot="1">
      <c r="C52" s="202"/>
      <c r="D52" s="191"/>
      <c r="E52" s="195"/>
      <c r="F52" s="195"/>
      <c r="G52" s="195"/>
      <c r="H52" s="195"/>
      <c r="I52" s="195"/>
      <c r="J52" s="195"/>
      <c r="K52" s="13"/>
    </row>
    <row r="53" spans="3:10" ht="12.75">
      <c r="C53" s="203" t="s">
        <v>287</v>
      </c>
      <c r="D53" s="204"/>
      <c r="E53" s="204"/>
      <c r="F53" s="204"/>
      <c r="G53" s="204"/>
      <c r="H53" s="204"/>
      <c r="I53" s="204"/>
      <c r="J53" s="205"/>
    </row>
    <row r="54" spans="3:10" ht="12.75">
      <c r="C54" s="27" t="s">
        <v>96</v>
      </c>
      <c r="D54" s="41"/>
      <c r="E54" s="13"/>
      <c r="F54" s="13"/>
      <c r="G54" s="13"/>
      <c r="H54" s="13"/>
      <c r="I54" s="13"/>
      <c r="J54" s="17"/>
    </row>
    <row r="55" spans="3:10" ht="12.75">
      <c r="C55" s="8" t="s">
        <v>97</v>
      </c>
      <c r="D55" s="48"/>
      <c r="E55" s="13"/>
      <c r="F55" s="13"/>
      <c r="G55" s="13"/>
      <c r="H55" s="13"/>
      <c r="I55" s="13"/>
      <c r="J55" s="17"/>
    </row>
    <row r="56" spans="3:10" ht="12.75">
      <c r="C56" s="8" t="s">
        <v>98</v>
      </c>
      <c r="D56" s="67"/>
      <c r="E56" s="13"/>
      <c r="F56" s="13"/>
      <c r="G56" s="13"/>
      <c r="H56" s="13"/>
      <c r="I56" s="13"/>
      <c r="J56" s="17"/>
    </row>
    <row r="57" spans="3:10" ht="12.75">
      <c r="C57" s="8" t="s">
        <v>99</v>
      </c>
      <c r="D57" s="48"/>
      <c r="E57" s="13"/>
      <c r="F57" s="13"/>
      <c r="G57" s="13"/>
      <c r="H57" s="13"/>
      <c r="I57" s="13"/>
      <c r="J57" s="17"/>
    </row>
    <row r="58" spans="3:10" ht="13.5" thickBot="1">
      <c r="C58" s="25"/>
      <c r="D58" s="68"/>
      <c r="E58" s="18"/>
      <c r="F58" s="18"/>
      <c r="G58" s="18"/>
      <c r="H58" s="18"/>
      <c r="I58" s="18"/>
      <c r="J58" s="19"/>
    </row>
  </sheetData>
  <sheetProtection sheet="1" objects="1" scenarios="1"/>
  <mergeCells count="3">
    <mergeCell ref="C4:E4"/>
    <mergeCell ref="E9:J9"/>
    <mergeCell ref="E25:J25"/>
  </mergeCells>
  <printOptions/>
  <pageMargins left="0.75" right="0.75" top="0.75" bottom="0.75" header="0.5" footer="0.5"/>
  <pageSetup fitToHeight="1" fitToWidth="1" horizontalDpi="600" verticalDpi="600" orientation="portrait" scale="81" r:id="rId3"/>
  <rowBreaks count="1" manualBreakCount="1">
    <brk id="23" min="2" max="9"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L127"/>
  <sheetViews>
    <sheetView showGridLines="0" showZeros="0" workbookViewId="0" topLeftCell="A1">
      <selection activeCell="C5" sqref="C5"/>
    </sheetView>
  </sheetViews>
  <sheetFormatPr defaultColWidth="9.140625" defaultRowHeight="12.75"/>
  <cols>
    <col min="1" max="1" width="1.7109375" style="297" customWidth="1"/>
    <col min="2" max="2" width="1.7109375" style="0" customWidth="1"/>
    <col min="3" max="3" width="32.57421875" style="0" customWidth="1"/>
    <col min="4" max="4" width="12.7109375" style="13" customWidth="1"/>
    <col min="5" max="10" width="12.7109375" style="0" customWidth="1"/>
    <col min="11" max="16" width="8.7109375" style="0" customWidth="1"/>
  </cols>
  <sheetData>
    <row r="1" s="295" customFormat="1" ht="18.75" thickBot="1">
      <c r="C1" s="295" t="s">
        <v>170</v>
      </c>
    </row>
    <row r="2" spans="1:3" s="215" customFormat="1" ht="17.25" thickTop="1">
      <c r="A2" s="296"/>
      <c r="B2" s="216"/>
      <c r="C2" s="218" t="s">
        <v>203</v>
      </c>
    </row>
    <row r="3" spans="1:10" s="307" customFormat="1" ht="12.75">
      <c r="A3" s="296"/>
      <c r="B3" s="303"/>
      <c r="C3" s="304"/>
      <c r="D3" s="305"/>
      <c r="E3" s="305"/>
      <c r="F3" s="306"/>
      <c r="G3" s="306"/>
      <c r="H3" s="306"/>
      <c r="I3" s="306"/>
      <c r="J3" s="306"/>
    </row>
    <row r="4" spans="1:8" ht="12.75">
      <c r="A4" s="296"/>
      <c r="B4" s="34"/>
      <c r="C4" s="440" t="s">
        <v>168</v>
      </c>
      <c r="D4" s="440"/>
      <c r="E4" s="440"/>
      <c r="F4" s="236"/>
      <c r="G4" s="236"/>
      <c r="H4" s="236"/>
    </row>
    <row r="5" spans="1:5" ht="12.75">
      <c r="A5" s="296"/>
      <c r="B5" s="34"/>
      <c r="C5" s="222" t="s">
        <v>169</v>
      </c>
      <c r="D5" s="221"/>
      <c r="E5" s="221"/>
    </row>
    <row r="6" spans="1:10" ht="15">
      <c r="A6" s="296"/>
      <c r="B6" s="216"/>
      <c r="C6" s="168"/>
      <c r="E6" s="13"/>
      <c r="F6" s="13"/>
      <c r="G6" s="13"/>
      <c r="H6" s="13"/>
      <c r="I6" s="13"/>
      <c r="J6" s="13"/>
    </row>
    <row r="7" spans="1:10" ht="12.75">
      <c r="A7" s="296"/>
      <c r="B7" s="216"/>
      <c r="C7" s="169" t="s">
        <v>101</v>
      </c>
      <c r="E7" s="54" t="s">
        <v>19</v>
      </c>
      <c r="F7" s="52"/>
      <c r="G7" s="52"/>
      <c r="H7" s="53"/>
      <c r="I7" s="52"/>
      <c r="J7" s="52"/>
    </row>
    <row r="8" spans="1:10" ht="12.75">
      <c r="A8" s="296"/>
      <c r="B8" s="34"/>
      <c r="C8" s="413" t="str">
        <f>'Getting Started'!E10</f>
        <v>Enter Your Name Here</v>
      </c>
      <c r="D8" s="192"/>
      <c r="E8" s="412">
        <f>'Getting Started'!E11</f>
        <v>2007</v>
      </c>
      <c r="F8" s="52"/>
      <c r="G8" s="52"/>
      <c r="H8" s="52"/>
      <c r="I8" s="52"/>
      <c r="J8" s="52"/>
    </row>
    <row r="9" spans="1:10" ht="13.5" thickBot="1">
      <c r="A9" s="296"/>
      <c r="B9" s="34"/>
      <c r="C9" s="12"/>
      <c r="D9" s="52"/>
      <c r="E9" s="52"/>
      <c r="F9" s="52"/>
      <c r="G9" s="52"/>
      <c r="H9" s="52"/>
      <c r="I9" s="52"/>
      <c r="J9" s="52"/>
    </row>
    <row r="10" spans="1:10" ht="15">
      <c r="A10" s="296"/>
      <c r="B10" s="34"/>
      <c r="C10" s="406" t="s">
        <v>288</v>
      </c>
      <c r="D10" s="82" t="s">
        <v>31</v>
      </c>
      <c r="E10" s="178" t="str">
        <f>'Getting Started'!D17</f>
        <v>January</v>
      </c>
      <c r="F10" s="155" t="str">
        <f>'Getting Started'!E17</f>
        <v>March</v>
      </c>
      <c r="G10" s="155" t="str">
        <f>'Getting Started'!F17</f>
        <v>May</v>
      </c>
      <c r="H10" s="155" t="str">
        <f>'Getting Started'!G17</f>
        <v>July</v>
      </c>
      <c r="I10" s="155" t="str">
        <f>'Getting Started'!H17</f>
        <v>September</v>
      </c>
      <c r="J10" s="156" t="str">
        <f>'Getting Started'!I17</f>
        <v>November</v>
      </c>
    </row>
    <row r="11" spans="1:10" ht="12.75">
      <c r="A11" s="296"/>
      <c r="B11" s="34"/>
      <c r="C11" s="175" t="s">
        <v>102</v>
      </c>
      <c r="D11" s="154" t="s">
        <v>17</v>
      </c>
      <c r="E11" s="179" t="str">
        <f>'Getting Started'!D18</f>
        <v>February</v>
      </c>
      <c r="F11" s="153" t="str">
        <f>'Getting Started'!E18</f>
        <v>April</v>
      </c>
      <c r="G11" s="153" t="str">
        <f>'Getting Started'!F18</f>
        <v>June</v>
      </c>
      <c r="H11" s="153" t="str">
        <f>'Getting Started'!G18</f>
        <v>August</v>
      </c>
      <c r="I11" s="153" t="str">
        <f>'Getting Started'!H18</f>
        <v>October</v>
      </c>
      <c r="J11" s="157" t="str">
        <f>'Getting Started'!I18</f>
        <v>December</v>
      </c>
    </row>
    <row r="12" spans="1:10" ht="12.75">
      <c r="A12" s="296"/>
      <c r="B12" s="34"/>
      <c r="C12" s="176" t="s">
        <v>103</v>
      </c>
      <c r="D12" s="330">
        <f>SUM(E12:J12)</f>
        <v>0</v>
      </c>
      <c r="E12" s="316">
        <f>Livestock!$D43*Livestock!E43/IF(SUM(Livestock!$E43:$J43),SUM(Livestock!$E43:$J43),1)</f>
        <v>0</v>
      </c>
      <c r="F12" s="334">
        <f>Livestock!$D43*Livestock!F43/IF(SUM(Livestock!$E43:$J43),SUM(Livestock!$E43:$J43),1)</f>
        <v>0</v>
      </c>
      <c r="G12" s="334">
        <f>Livestock!$D43*Livestock!G43/IF(SUM(Livestock!$E43:$J43),SUM(Livestock!$E43:$J43),1)</f>
        <v>0</v>
      </c>
      <c r="H12" s="334">
        <f>Livestock!$D43*Livestock!H43/IF(SUM(Livestock!$E43:$J43),SUM(Livestock!$E43:$J43),1)</f>
        <v>0</v>
      </c>
      <c r="I12" s="334">
        <f>Livestock!$D43*Livestock!I43/IF(SUM(Livestock!$E43:$J43),SUM(Livestock!$E43:$J43),1)</f>
        <v>0</v>
      </c>
      <c r="J12" s="335">
        <f>Livestock!$D43*Livestock!J43/IF(SUM(Livestock!$E43:$J43),SUM(Livestock!$E43:$J43),1)</f>
        <v>0</v>
      </c>
    </row>
    <row r="13" spans="1:10" ht="12.75">
      <c r="A13" s="296"/>
      <c r="B13" s="34"/>
      <c r="C13" s="176" t="s">
        <v>104</v>
      </c>
      <c r="D13" s="149">
        <f aca="true" t="shared" si="0" ref="D13:D26">SUM(E13:J13)</f>
        <v>0</v>
      </c>
      <c r="E13" s="180">
        <f>Crops!$I44*Crops!E86*Crops!E72/IF(SUM(Crops!$E72:$J72)&gt;0,SUM(Crops!$E72:$J72),1)+Crops!$I45*Crops!E87*Crops!E73/IF(SUM(Crops!$E73:$J73),SUM(Crops!$E73:$J73),1)+Crops!$I46*Crops!E88*Crops!E74/IF(SUM(Crops!$E74:$J74),SUM(Crops!$E74:$J74),1)+Crops!$I47*Crops!E89*Crops!E75/IF(SUM(Crops!$E75:$J75),SUM(Crops!$E75:$J75),1)+Crops!$I48*Crops!E90*Crops!E76/IF(SUM(Crops!$E76:$J76),SUM(Crops!$E76:$J76),1)+Crops!$I49*Crops!E91*Crops!E77/IF(SUM(Crops!$E77:$J77),SUM(Crops!$E77:$J77),1)+Crops!$I50*Crops!E92*Crops!E78/IF(SUM(Crops!$E78:$J78),SUM(Crops!$E78:$J78),1)+Crops!$I51*Crops!E93*Crops!E79/IF(SUM(Crops!$E79:$J79),SUM(Crops!$E79:$J79),1)+Crops!$I52*Crops!E94*Crops!E80/IF(SUM(Crops!$E80:$J80),SUM(Crops!$E80:$J80),1)+Crops!$I53*Crops!E95*Crops!E81/IF(SUM(Crops!$E81:$J81),SUM(Crops!$E81:$J81),1)</f>
        <v>0</v>
      </c>
      <c r="F13" s="147">
        <f>Crops!$I44*Crops!F86*Crops!F72/IF(SUM(Crops!$E72:$J72)&gt;0,SUM(Crops!$E72:$J72),1)+Crops!$I45*Crops!F87*Crops!F73/IF(SUM(Crops!$E73:$J73),SUM(Crops!$E73:$J73),1)+Crops!$I46*Crops!F88*Crops!F74/IF(SUM(Crops!$E74:$J74),SUM(Crops!$E74:$J74),1)+Crops!$I47*Crops!F89*Crops!F75/IF(SUM(Crops!$E75:$J75),SUM(Crops!$E75:$J75),1)+Crops!$I48*Crops!F90*Crops!F76/IF(SUM(Crops!$E76:$J76),SUM(Crops!$E76:$J76),1)+Crops!$I49*Crops!F91*Crops!F77/IF(SUM(Crops!$E77:$J77),SUM(Crops!$E77:$J77),1)+Crops!$I50*Crops!F92*Crops!F78/IF(SUM(Crops!$E78:$J78),SUM(Crops!$E78:$J78),1)+Crops!$I51*Crops!F93*Crops!F79/IF(SUM(Crops!$E79:$J79),SUM(Crops!$E79:$J79),1)+Crops!$I52*Crops!F94*Crops!F80/IF(SUM(Crops!$E80:$J80),SUM(Crops!$E80:$J80),1)+Crops!$I53*Crops!F95*Crops!F81/IF(SUM(Crops!$E81:$J81),SUM(Crops!$E81:$J81),1)</f>
        <v>0</v>
      </c>
      <c r="G13" s="147">
        <f>Crops!$I44*Crops!G86*Crops!G72/IF(SUM(Crops!$E72:$J72)&gt;0,SUM(Crops!$E72:$J72),1)+Crops!$I45*Crops!G87*Crops!G73/IF(SUM(Crops!$E73:$J73),SUM(Crops!$E73:$J73),1)+Crops!$I46*Crops!G88*Crops!G74/IF(SUM(Crops!$E74:$J74),SUM(Crops!$E74:$J74),1)+Crops!$I47*Crops!G89*Crops!G75/IF(SUM(Crops!$E75:$J75),SUM(Crops!$E75:$J75),1)+Crops!$I48*Crops!G90*Crops!G76/IF(SUM(Crops!$E76:$J76),SUM(Crops!$E76:$J76),1)+Crops!$I49*Crops!G91*Crops!G77/IF(SUM(Crops!$E77:$J77),SUM(Crops!$E77:$J77),1)+Crops!$I50*Crops!G92*Crops!G78/IF(SUM(Crops!$E78:$J78),SUM(Crops!$E78:$J78),1)+Crops!$I51*Crops!G93*Crops!G79/IF(SUM(Crops!$E79:$J79),SUM(Crops!$E79:$J79),1)+Crops!$I52*Crops!G94*Crops!G80/IF(SUM(Crops!$E80:$J80),SUM(Crops!$E80:$J80),1)+Crops!$I53*Crops!G95*Crops!G81/IF(SUM(Crops!$E81:$J81),SUM(Crops!$E81:$J81),1)</f>
        <v>0</v>
      </c>
      <c r="H13" s="147">
        <f>Crops!$I44*Crops!H86*Crops!H72/IF(SUM(Crops!$E72:$J72)&gt;0,SUM(Crops!$E72:$J72),1)+Crops!$I45*Crops!H87*Crops!H73/IF(SUM(Crops!$E73:$J73),SUM(Crops!$E73:$J73),1)+Crops!$I46*Crops!H88*Crops!H74/IF(SUM(Crops!$E74:$J74),SUM(Crops!$E74:$J74),1)+Crops!$I47*Crops!H89*Crops!H75/IF(SUM(Crops!$E75:$J75),SUM(Crops!$E75:$J75),1)+Crops!$I48*Crops!H90*Crops!H76/IF(SUM(Crops!$E76:$J76),SUM(Crops!$E76:$J76),1)+Crops!$I49*Crops!H91*Crops!H77/IF(SUM(Crops!$E77:$J77),SUM(Crops!$E77:$J77),1)+Crops!$I50*Crops!H92*Crops!H78/IF(SUM(Crops!$E78:$J78),SUM(Crops!$E78:$J78),1)+Crops!$I51*Crops!H93*Crops!H79/IF(SUM(Crops!$E79:$J79),SUM(Crops!$E79:$J79),1)+Crops!$I52*Crops!H94*Crops!H80/IF(SUM(Crops!$E80:$J80),SUM(Crops!$E80:$J80),1)+Crops!$I53*Crops!H95*Crops!H81/IF(SUM(Crops!$E81:$J81),SUM(Crops!$E81:$J81),1)</f>
        <v>0</v>
      </c>
      <c r="I13" s="147">
        <f>Crops!$I44*Crops!I86*Crops!I72/IF(SUM(Crops!$E72:$J72)&gt;0,SUM(Crops!$E72:$J72),1)+Crops!$I45*Crops!I87*Crops!I73/IF(SUM(Crops!$E73:$J73),SUM(Crops!$E73:$J73),1)+Crops!$I46*Crops!I88*Crops!I74/IF(SUM(Crops!$E74:$J74),SUM(Crops!$E74:$J74),1)+Crops!$I47*Crops!I89*Crops!I75/IF(SUM(Crops!$E75:$J75),SUM(Crops!$E75:$J75),1)+Crops!$I48*Crops!I90*Crops!I76/IF(SUM(Crops!$E76:$J76),SUM(Crops!$E76:$J76),1)+Crops!$I49*Crops!I91*Crops!I77/IF(SUM(Crops!$E77:$J77),SUM(Crops!$E77:$J77),1)+Crops!$I50*Crops!I92*Crops!I78/IF(SUM(Crops!$E78:$J78),SUM(Crops!$E78:$J78),1)+Crops!$I51*Crops!I93*Crops!I79/IF(SUM(Crops!$E79:$J79),SUM(Crops!$E79:$J79),1)+Crops!$I52*Crops!I94*Crops!I80/IF(SUM(Crops!$E80:$J80),SUM(Crops!$E80:$J80),1)+Crops!$I53*Crops!I95*Crops!I81/IF(SUM(Crops!$E81:$J81),SUM(Crops!$E81:$J81),1)</f>
        <v>0</v>
      </c>
      <c r="J13" s="151">
        <f>Crops!$I44*Crops!J86*Crops!J72/IF(SUM(Crops!$E72:$J72)&gt;0,SUM(Crops!$E72:$J72),1)+Crops!$I45*Crops!J87*Crops!J73/IF(SUM(Crops!$E73:$J73),SUM(Crops!$E73:$J73),1)+Crops!$I46*Crops!J88*Crops!J74/IF(SUM(Crops!$E74:$J74),SUM(Crops!$E74:$J74),1)+Crops!$I47*Crops!J89*Crops!J75/IF(SUM(Crops!$E75:$J75),SUM(Crops!$E75:$J75),1)+Crops!$I48*Crops!J90*Crops!J76/IF(SUM(Crops!$E76:$J76),SUM(Crops!$E76:$J76),1)+Crops!$I49*Crops!J91*Crops!J77/IF(SUM(Crops!$E77:$J77),SUM(Crops!$E77:$J77),1)+Crops!$I50*Crops!J92*Crops!J78/IF(SUM(Crops!$E78:$J78),SUM(Crops!$E78:$J78),1)+Crops!$I51*Crops!J93*Crops!J79/IF(SUM(Crops!$E79:$J79),SUM(Crops!$E79:$J79),1)+Crops!$I52*Crops!J94*Crops!J80/IF(SUM(Crops!$E80:$J80),SUM(Crops!$E80:$J80),1)+Crops!$I53*Crops!J95*Crops!J81/IF(SUM(Crops!$E81:$J81),SUM(Crops!$E81:$J81),1)</f>
        <v>0</v>
      </c>
    </row>
    <row r="14" spans="1:10" ht="12.75">
      <c r="A14" s="296"/>
      <c r="B14" s="34"/>
      <c r="C14" s="176" t="s">
        <v>105</v>
      </c>
      <c r="D14" s="149">
        <f t="shared" si="0"/>
        <v>0</v>
      </c>
      <c r="E14" s="180">
        <f>Crops!$N13*Crops!E40/IF(SUM(Crops!$E40:$J40),SUM(Crops!$E40:$J40),1)</f>
        <v>0</v>
      </c>
      <c r="F14" s="147">
        <f>Crops!$N13*Crops!F40/IF(SUM(Crops!$E40:$J40),SUM(Crops!$E40:$J40),1)</f>
        <v>0</v>
      </c>
      <c r="G14" s="147">
        <f>Crops!$N13*Crops!G40/IF(SUM(Crops!$E40:$J40),SUM(Crops!$E40:$J40),1)</f>
        <v>0</v>
      </c>
      <c r="H14" s="147">
        <f>Crops!$N13*Crops!H40/IF(SUM(Crops!$E40:$J40),SUM(Crops!$E40:$J40),1)</f>
        <v>0</v>
      </c>
      <c r="I14" s="147">
        <f>Crops!$N13*Crops!I40/IF(SUM(Crops!$E40:$J40),SUM(Crops!$E40:$J40),1)</f>
        <v>0</v>
      </c>
      <c r="J14" s="151">
        <f>Crops!$N13*Crops!J40/IF(SUM(Crops!$E40:$J40),SUM(Crops!$E40:$J40),1)</f>
        <v>0</v>
      </c>
    </row>
    <row r="15" spans="1:10" ht="12.75">
      <c r="A15" s="296"/>
      <c r="B15" s="34"/>
      <c r="C15" s="176" t="s">
        <v>61</v>
      </c>
      <c r="D15" s="149">
        <f t="shared" si="0"/>
        <v>0</v>
      </c>
      <c r="E15" s="180">
        <f>Overhead!$D13*Overhead!E13/IF(SUM(Overhead!$E13:$J13),SUM(Overhead!$E13:$J13),1)</f>
        <v>0</v>
      </c>
      <c r="F15" s="147">
        <f>Overhead!$D13*Overhead!F13/IF(SUM(Overhead!$E13:$J13),SUM(Overhead!$E13:$J13),1)</f>
        <v>0</v>
      </c>
      <c r="G15" s="147">
        <f>Overhead!$D13*Overhead!G13/IF(SUM(Overhead!$E13:$J13),SUM(Overhead!$E13:$J13),1)</f>
        <v>0</v>
      </c>
      <c r="H15" s="147">
        <f>Overhead!$D13*Overhead!H13/IF(SUM(Overhead!$E13:$J13),SUM(Overhead!$E13:$J13),1)</f>
        <v>0</v>
      </c>
      <c r="I15" s="147">
        <f>Overhead!$D13*Overhead!I13/IF(SUM(Overhead!$E13:$J13),SUM(Overhead!$E13:$J13),1)</f>
        <v>0</v>
      </c>
      <c r="J15" s="151">
        <f>Overhead!$D13*Overhead!J13/IF(SUM(Overhead!$E13:$J13),SUM(Overhead!$E13:$J13),1)</f>
        <v>0</v>
      </c>
    </row>
    <row r="16" spans="1:10" ht="12.75">
      <c r="A16" s="296"/>
      <c r="B16" s="34"/>
      <c r="C16" s="176" t="s">
        <v>62</v>
      </c>
      <c r="D16" s="149">
        <f t="shared" si="0"/>
        <v>0</v>
      </c>
      <c r="E16" s="180">
        <f>Overhead!$D14*Overhead!E14/IF(SUM(Overhead!$E14:$J14),SUM(Overhead!$E14:$J14),1)</f>
        <v>0</v>
      </c>
      <c r="F16" s="147">
        <f>Overhead!$D14*Overhead!F14/IF(SUM(Overhead!$E14:$J14),SUM(Overhead!$E14:$J14),1)</f>
        <v>0</v>
      </c>
      <c r="G16" s="147">
        <f>Overhead!$D14*Overhead!G14/IF(SUM(Overhead!$E14:$J14),SUM(Overhead!$E14:$J14),1)</f>
        <v>0</v>
      </c>
      <c r="H16" s="147">
        <f>Overhead!$D14*Overhead!H14/IF(SUM(Overhead!$E14:$J14),SUM(Overhead!$E14:$J14),1)</f>
        <v>0</v>
      </c>
      <c r="I16" s="147">
        <f>Overhead!$D14*Overhead!I14/IF(SUM(Overhead!$E14:$J14),SUM(Overhead!$E14:$J14),1)</f>
        <v>0</v>
      </c>
      <c r="J16" s="151">
        <f>Overhead!$D14*Overhead!J14/IF(SUM(Overhead!$E14:$J14),SUM(Overhead!$E14:$J14),1)</f>
        <v>0</v>
      </c>
    </row>
    <row r="17" spans="1:10" ht="12.75">
      <c r="A17" s="296"/>
      <c r="B17" s="34"/>
      <c r="C17" s="176" t="s">
        <v>106</v>
      </c>
      <c r="D17" s="149">
        <f t="shared" si="0"/>
        <v>0</v>
      </c>
      <c r="E17" s="180">
        <f>Overhead!$D15*Overhead!E15/IF(SUM(Overhead!$E15:$J15),SUM(Overhead!$E15:$J15),1)</f>
        <v>0</v>
      </c>
      <c r="F17" s="147">
        <f>Overhead!$D15*Overhead!F15/IF(SUM(Overhead!$E15:$J15),SUM(Overhead!$E15:$J15),1)</f>
        <v>0</v>
      </c>
      <c r="G17" s="147">
        <f>Overhead!$D15*Overhead!G15/IF(SUM(Overhead!$E15:$J15),SUM(Overhead!$E15:$J15),1)</f>
        <v>0</v>
      </c>
      <c r="H17" s="147">
        <f>Overhead!$D15*Overhead!H15/IF(SUM(Overhead!$E15:$J15),SUM(Overhead!$E15:$J15),1)</f>
        <v>0</v>
      </c>
      <c r="I17" s="147">
        <f>Overhead!$D15*Overhead!I15/IF(SUM(Overhead!$E15:$J15),SUM(Overhead!$E15:$J15),1)</f>
        <v>0</v>
      </c>
      <c r="J17" s="151">
        <f>Overhead!$D15*Overhead!J15/IF(SUM(Overhead!$E15:$J15),SUM(Overhead!$E15:$J15),1)</f>
        <v>0</v>
      </c>
    </row>
    <row r="18" spans="1:10" ht="12.75">
      <c r="A18" s="296"/>
      <c r="B18" s="34"/>
      <c r="C18" s="176" t="s">
        <v>64</v>
      </c>
      <c r="D18" s="149">
        <f t="shared" si="0"/>
        <v>0</v>
      </c>
      <c r="E18" s="180">
        <f>Overhead!$D16*Overhead!E16/IF(SUM(Overhead!$E16:$J16),SUM(Overhead!$E16:$J16),1)</f>
        <v>0</v>
      </c>
      <c r="F18" s="147">
        <f>Overhead!$D16*Overhead!F16/IF(SUM(Overhead!$E16:$J16),SUM(Overhead!$E16:$J16),1)</f>
        <v>0</v>
      </c>
      <c r="G18" s="147">
        <f>Overhead!$D16*Overhead!G16/IF(SUM(Overhead!$E16:$J16),SUM(Overhead!$E16:$J16),1)</f>
        <v>0</v>
      </c>
      <c r="H18" s="147">
        <f>Overhead!$D16*Overhead!H16/IF(SUM(Overhead!$E16:$J16),SUM(Overhead!$E16:$J16),1)</f>
        <v>0</v>
      </c>
      <c r="I18" s="147">
        <f>Overhead!$D16*Overhead!I16/IF(SUM(Overhead!$E16:$J16),SUM(Overhead!$E16:$J16),1)</f>
        <v>0</v>
      </c>
      <c r="J18" s="151">
        <f>Overhead!$D16*Overhead!J16/IF(SUM(Overhead!$E16:$J16),SUM(Overhead!$E16:$J16),1)</f>
        <v>0</v>
      </c>
    </row>
    <row r="19" spans="1:10" ht="12.75">
      <c r="A19" s="296"/>
      <c r="B19" s="34"/>
      <c r="C19" s="176"/>
      <c r="D19" s="149"/>
      <c r="E19" s="180"/>
      <c r="F19" s="147"/>
      <c r="G19" s="147"/>
      <c r="H19" s="147"/>
      <c r="I19" s="147"/>
      <c r="J19" s="151"/>
    </row>
    <row r="20" spans="1:10" ht="12.75">
      <c r="A20" s="296"/>
      <c r="B20" s="34"/>
      <c r="C20" s="175" t="s">
        <v>107</v>
      </c>
      <c r="D20" s="330">
        <f>SUM(E20:J20)</f>
        <v>0</v>
      </c>
      <c r="E20" s="357">
        <f>'Capital Assets'!E19</f>
        <v>0</v>
      </c>
      <c r="F20" s="341">
        <f>'Capital Assets'!F19</f>
        <v>0</v>
      </c>
      <c r="G20" s="341">
        <f>'Capital Assets'!G19</f>
        <v>0</v>
      </c>
      <c r="H20" s="341">
        <f>'Capital Assets'!H19</f>
        <v>0</v>
      </c>
      <c r="I20" s="341">
        <f>'Capital Assets'!I19</f>
        <v>0</v>
      </c>
      <c r="J20" s="342">
        <f>'Capital Assets'!J19</f>
        <v>0</v>
      </c>
    </row>
    <row r="21" spans="1:10" ht="12.75">
      <c r="A21" s="296"/>
      <c r="B21" s="34"/>
      <c r="C21" s="176"/>
      <c r="D21" s="149"/>
      <c r="E21" s="180"/>
      <c r="F21" s="147"/>
      <c r="G21" s="147"/>
      <c r="H21" s="147"/>
      <c r="I21" s="147"/>
      <c r="J21" s="151"/>
    </row>
    <row r="22" spans="1:10" ht="12.75">
      <c r="A22" s="296"/>
      <c r="B22" s="34"/>
      <c r="C22" s="175" t="s">
        <v>88</v>
      </c>
      <c r="D22" s="149"/>
      <c r="E22" s="181"/>
      <c r="F22" s="148"/>
      <c r="G22" s="148"/>
      <c r="H22" s="148"/>
      <c r="I22" s="148"/>
      <c r="J22" s="152"/>
    </row>
    <row r="23" spans="1:10" ht="12.75">
      <c r="A23" s="296"/>
      <c r="B23" s="34"/>
      <c r="C23" s="176" t="s">
        <v>108</v>
      </c>
      <c r="D23" s="330">
        <f>SUM(E23:J23)</f>
        <v>0</v>
      </c>
      <c r="E23" s="357">
        <f>Financing!E16</f>
        <v>0</v>
      </c>
      <c r="F23" s="341">
        <f>Financing!F16</f>
        <v>0</v>
      </c>
      <c r="G23" s="341">
        <f>Financing!G16</f>
        <v>0</v>
      </c>
      <c r="H23" s="341">
        <f>Financing!H16</f>
        <v>0</v>
      </c>
      <c r="I23" s="341">
        <f>Financing!I16</f>
        <v>0</v>
      </c>
      <c r="J23" s="342">
        <f>Financing!J16</f>
        <v>0</v>
      </c>
    </row>
    <row r="24" spans="1:10" ht="12.75">
      <c r="A24" s="296"/>
      <c r="B24" s="217"/>
      <c r="C24" s="176" t="s">
        <v>109</v>
      </c>
      <c r="D24" s="149">
        <f>SUM(E24:J24)</f>
        <v>0</v>
      </c>
      <c r="E24" s="180">
        <f>Financing!E23</f>
        <v>0</v>
      </c>
      <c r="F24" s="147">
        <f>Financing!F23</f>
        <v>0</v>
      </c>
      <c r="G24" s="147">
        <f>Financing!G23</f>
        <v>0</v>
      </c>
      <c r="H24" s="147">
        <f>Financing!H23</f>
        <v>0</v>
      </c>
      <c r="I24" s="147">
        <f>Financing!I23</f>
        <v>0</v>
      </c>
      <c r="J24" s="151">
        <f>Financing!J23</f>
        <v>0</v>
      </c>
    </row>
    <row r="25" spans="1:10" ht="12.75">
      <c r="A25" s="296"/>
      <c r="B25" s="217"/>
      <c r="C25" s="150"/>
      <c r="D25" s="150"/>
      <c r="E25" s="181"/>
      <c r="F25" s="148"/>
      <c r="G25" s="148"/>
      <c r="H25" s="148"/>
      <c r="I25" s="148"/>
      <c r="J25" s="152"/>
    </row>
    <row r="26" spans="1:10" ht="12.75">
      <c r="A26" s="296"/>
      <c r="B26" s="217"/>
      <c r="C26" s="175" t="s">
        <v>290</v>
      </c>
      <c r="D26" s="330">
        <f t="shared" si="0"/>
        <v>0</v>
      </c>
      <c r="E26" s="357">
        <f>Overhead!E32</f>
        <v>0</v>
      </c>
      <c r="F26" s="358">
        <f>Overhead!F32</f>
        <v>0</v>
      </c>
      <c r="G26" s="341">
        <f>Overhead!G32</f>
        <v>0</v>
      </c>
      <c r="H26" s="341">
        <f>Overhead!H32</f>
        <v>0</v>
      </c>
      <c r="I26" s="341">
        <f>Overhead!I32</f>
        <v>0</v>
      </c>
      <c r="J26" s="342">
        <f>Overhead!J32</f>
        <v>0</v>
      </c>
    </row>
    <row r="27" spans="1:10" ht="13.5" thickBot="1">
      <c r="A27" s="296"/>
      <c r="B27" s="216"/>
      <c r="C27" s="176"/>
      <c r="D27" s="149"/>
      <c r="E27" s="286"/>
      <c r="F27" s="166"/>
      <c r="G27" s="166"/>
      <c r="H27" s="166"/>
      <c r="I27" s="166"/>
      <c r="J27" s="167"/>
    </row>
    <row r="28" spans="1:10" ht="13.5" thickBot="1">
      <c r="A28" s="296"/>
      <c r="B28" s="34"/>
      <c r="C28" s="177" t="s">
        <v>110</v>
      </c>
      <c r="D28" s="336">
        <f aca="true" t="shared" si="1" ref="D28:J28">SUM(D12:D27)</f>
        <v>0</v>
      </c>
      <c r="E28" s="337">
        <f t="shared" si="1"/>
        <v>0</v>
      </c>
      <c r="F28" s="338">
        <f t="shared" si="1"/>
        <v>0</v>
      </c>
      <c r="G28" s="338">
        <f t="shared" si="1"/>
        <v>0</v>
      </c>
      <c r="H28" s="338">
        <f t="shared" si="1"/>
        <v>0</v>
      </c>
      <c r="I28" s="338">
        <f t="shared" si="1"/>
        <v>0</v>
      </c>
      <c r="J28" s="339">
        <f t="shared" si="1"/>
        <v>0</v>
      </c>
    </row>
    <row r="29" spans="1:11" ht="13.5" thickBot="1">
      <c r="A29" s="296"/>
      <c r="B29" s="34"/>
      <c r="C29" s="172"/>
      <c r="D29" s="173"/>
      <c r="E29" s="173"/>
      <c r="F29" s="173"/>
      <c r="G29" s="173"/>
      <c r="H29" s="173"/>
      <c r="I29" s="173"/>
      <c r="J29" s="173"/>
      <c r="K29" s="13"/>
    </row>
    <row r="30" spans="1:10" ht="15">
      <c r="A30" s="296"/>
      <c r="B30" s="34"/>
      <c r="C30" s="406" t="s">
        <v>289</v>
      </c>
      <c r="D30" s="82" t="s">
        <v>31</v>
      </c>
      <c r="E30" s="182" t="str">
        <f aca="true" t="shared" si="2" ref="E30:J30">E10</f>
        <v>January</v>
      </c>
      <c r="F30" s="159" t="str">
        <f t="shared" si="2"/>
        <v>March</v>
      </c>
      <c r="G30" s="159" t="str">
        <f t="shared" si="2"/>
        <v>May</v>
      </c>
      <c r="H30" s="159" t="str">
        <f t="shared" si="2"/>
        <v>July</v>
      </c>
      <c r="I30" s="159" t="str">
        <f t="shared" si="2"/>
        <v>September</v>
      </c>
      <c r="J30" s="160" t="str">
        <f t="shared" si="2"/>
        <v>November</v>
      </c>
    </row>
    <row r="31" spans="1:10" ht="12.75">
      <c r="A31" s="296"/>
      <c r="B31" s="34"/>
      <c r="C31" s="175" t="s">
        <v>102</v>
      </c>
      <c r="D31" s="154" t="s">
        <v>17</v>
      </c>
      <c r="E31" s="183" t="str">
        <f aca="true" t="shared" si="3" ref="E31:J31">E11</f>
        <v>February</v>
      </c>
      <c r="F31" s="92" t="str">
        <f t="shared" si="3"/>
        <v>April</v>
      </c>
      <c r="G31" s="92" t="str">
        <f t="shared" si="3"/>
        <v>June</v>
      </c>
      <c r="H31" s="92" t="str">
        <f t="shared" si="3"/>
        <v>August</v>
      </c>
      <c r="I31" s="92" t="str">
        <f t="shared" si="3"/>
        <v>October</v>
      </c>
      <c r="J31" s="103" t="str">
        <f t="shared" si="3"/>
        <v>December</v>
      </c>
    </row>
    <row r="32" spans="1:10" ht="12.75">
      <c r="A32" s="296"/>
      <c r="B32" s="34"/>
      <c r="C32" s="176" t="str">
        <f>Crops!C16</f>
        <v>  Seed</v>
      </c>
      <c r="D32" s="330">
        <f>SUM(E32:J32)</f>
        <v>0</v>
      </c>
      <c r="E32" s="340">
        <f>Crops!$N16*Crops!E30/IF(SUM(Crops!$E30:$J30),SUM(Crops!$E30:$J30),1)</f>
        <v>0</v>
      </c>
      <c r="F32" s="341">
        <f>Crops!$N16*Crops!F30/IF(SUM(Crops!$E30:$J30),SUM(Crops!$E30:$J30),1)</f>
        <v>0</v>
      </c>
      <c r="G32" s="341">
        <f>Crops!$N16*Crops!G30/IF(SUM(Crops!$E30:$J30),SUM(Crops!$E30:$J30),1)</f>
        <v>0</v>
      </c>
      <c r="H32" s="341">
        <f>Crops!$N16*Crops!H30/IF(SUM(Crops!$E30:$J30),SUM(Crops!$E30:$J30),1)</f>
        <v>0</v>
      </c>
      <c r="I32" s="341">
        <f>Crops!$N16*Crops!I30/IF(SUM(Crops!$E30:$J30),SUM(Crops!$E30:$J30),1)</f>
        <v>0</v>
      </c>
      <c r="J32" s="342">
        <f>Crops!$N16*Crops!J30/IF(SUM(Crops!$E30:$J30),SUM(Crops!$E30:$J30),1)</f>
        <v>0</v>
      </c>
    </row>
    <row r="33" spans="1:10" ht="12.75">
      <c r="A33" s="296"/>
      <c r="B33" s="34"/>
      <c r="C33" s="176" t="str">
        <f>Crops!C17</f>
        <v>  Fertilizer and lime</v>
      </c>
      <c r="D33" s="149">
        <f aca="true" t="shared" si="4" ref="D33:D55">SUM(E33:J33)</f>
        <v>0</v>
      </c>
      <c r="E33" s="184">
        <f>Crops!$N17*Crops!E31/IF(SUM(Crops!$E31:$J31),SUM(Crops!$E31:$J31),1)</f>
        <v>0</v>
      </c>
      <c r="F33" s="147">
        <f>Crops!$N17*Crops!F31/IF(SUM(Crops!$E31:$J31),SUM(Crops!$E31:$J31),1)</f>
        <v>0</v>
      </c>
      <c r="G33" s="147">
        <f>Crops!$N17*Crops!G31/IF(SUM(Crops!$E31:$J31),SUM(Crops!$E31:$J31),1)</f>
        <v>0</v>
      </c>
      <c r="H33" s="147">
        <f>Crops!$N17*Crops!H31/IF(SUM(Crops!$E31:$J31),SUM(Crops!$E31:$J31),1)</f>
        <v>0</v>
      </c>
      <c r="I33" s="147">
        <f>Crops!$N17*Crops!I31/IF(SUM(Crops!$E31:$J31),SUM(Crops!$E31:$J31),1)</f>
        <v>0</v>
      </c>
      <c r="J33" s="151">
        <f>Crops!$N17*Crops!J31/IF(SUM(Crops!$E31:$J31),SUM(Crops!$E31:$J31),1)</f>
        <v>0</v>
      </c>
    </row>
    <row r="34" spans="1:10" ht="12.75">
      <c r="A34" s="296"/>
      <c r="B34" s="34"/>
      <c r="C34" s="176" t="str">
        <f>Crops!C18</f>
        <v>  Pesticides</v>
      </c>
      <c r="D34" s="149">
        <f t="shared" si="4"/>
        <v>0</v>
      </c>
      <c r="E34" s="184">
        <f>Crops!$N18*Crops!E32/IF(SUM(Crops!$E32:$J32),SUM(Crops!$E32:$J32),1)</f>
        <v>0</v>
      </c>
      <c r="F34" s="147">
        <f>Crops!$N18*Crops!F32/IF(SUM(Crops!$E32:$J32),SUM(Crops!$E32:$J32),1)</f>
        <v>0</v>
      </c>
      <c r="G34" s="147">
        <f>Crops!$N18*Crops!G32/IF(SUM(Crops!$E32:$J32),SUM(Crops!$E32:$J32),1)</f>
        <v>0</v>
      </c>
      <c r="H34" s="147">
        <f>Crops!$N18*Crops!H32/IF(SUM(Crops!$E32:$J32),SUM(Crops!$E32:$J32),1)</f>
        <v>0</v>
      </c>
      <c r="I34" s="147">
        <f>Crops!$N18*Crops!I32/IF(SUM(Crops!$E32:$J32),SUM(Crops!$E32:$J32),1)</f>
        <v>0</v>
      </c>
      <c r="J34" s="151">
        <f>Crops!$N18*Crops!J32/IF(SUM(Crops!$E32:$J32),SUM(Crops!$E32:$J32),1)</f>
        <v>0</v>
      </c>
    </row>
    <row r="35" spans="3:10" ht="12.75">
      <c r="C35" s="176" t="str">
        <f>Crops!C19</f>
        <v>  Crop insurance</v>
      </c>
      <c r="D35" s="149">
        <f t="shared" si="4"/>
        <v>0</v>
      </c>
      <c r="E35" s="184">
        <f>Crops!$N19*Crops!E33/IF(SUM(Crops!$E33:$J33),SUM(Crops!$E33:$J33),1)</f>
        <v>0</v>
      </c>
      <c r="F35" s="147">
        <f>Crops!$N19*Crops!F33/IF(SUM(Crops!$E33:$J33),SUM(Crops!$E33:$J33),1)</f>
        <v>0</v>
      </c>
      <c r="G35" s="147">
        <f>Crops!$N19*Crops!G33/IF(SUM(Crops!$E33:$J33),SUM(Crops!$E33:$J33),1)</f>
        <v>0</v>
      </c>
      <c r="H35" s="147">
        <f>Crops!$N19*Crops!H33/IF(SUM(Crops!$E33:$J33),SUM(Crops!$E33:$J33),1)</f>
        <v>0</v>
      </c>
      <c r="I35" s="147">
        <f>Crops!$N19*Crops!I33/IF(SUM(Crops!$E33:$J33),SUM(Crops!$E33:$J33),1)</f>
        <v>0</v>
      </c>
      <c r="J35" s="151">
        <f>Crops!$N19*Crops!J33/IF(SUM(Crops!$E33:$J33),SUM(Crops!$E33:$J33),1)</f>
        <v>0</v>
      </c>
    </row>
    <row r="36" spans="3:10" ht="12.75">
      <c r="C36" s="176" t="str">
        <f>Crops!C20</f>
        <v>  Drying fuel</v>
      </c>
      <c r="D36" s="149">
        <f t="shared" si="4"/>
        <v>0</v>
      </c>
      <c r="E36" s="184">
        <f>Crops!$N20*Crops!E34/IF(SUM(Crops!$E34:$J34),SUM(Crops!$E34:$J34),1)</f>
        <v>0</v>
      </c>
      <c r="F36" s="147">
        <f>Crops!$N20*Crops!F34/IF(SUM(Crops!$E34:$J34),SUM(Crops!$E34:$J34),1)</f>
        <v>0</v>
      </c>
      <c r="G36" s="147">
        <f>Crops!$N20*Crops!G34/IF(SUM(Crops!$E34:$J34),SUM(Crops!$E34:$J34),1)</f>
        <v>0</v>
      </c>
      <c r="H36" s="147">
        <f>Crops!$N20*Crops!H34/IF(SUM(Crops!$E34:$J34),SUM(Crops!$E34:$J34),1)</f>
        <v>0</v>
      </c>
      <c r="I36" s="147">
        <f>Crops!$N20*Crops!I34/IF(SUM(Crops!$E34:$J34),SUM(Crops!$E34:$J34),1)</f>
        <v>0</v>
      </c>
      <c r="J36" s="151">
        <f>Crops!$N20*Crops!J34/IF(SUM(Crops!$E34:$J34),SUM(Crops!$E34:$J34),1)</f>
        <v>0</v>
      </c>
    </row>
    <row r="37" spans="3:10" ht="12.75">
      <c r="C37" s="176" t="str">
        <f>Crops!C21</f>
        <v>  Custom hire/machine rental</v>
      </c>
      <c r="D37" s="149">
        <f t="shared" si="4"/>
        <v>0</v>
      </c>
      <c r="E37" s="184">
        <f>Crops!$N21*Crops!E35/IF(SUM(Crops!$E35:$J35),SUM(Crops!$E35:$J35),1)</f>
        <v>0</v>
      </c>
      <c r="F37" s="147">
        <f>Crops!$N21*Crops!F35/IF(SUM(Crops!$E35:$J35),SUM(Crops!$E35:$J35),1)</f>
        <v>0</v>
      </c>
      <c r="G37" s="147">
        <f>Crops!$N21*Crops!G35/IF(SUM(Crops!$E35:$J35),SUM(Crops!$E35:$J35),1)</f>
        <v>0</v>
      </c>
      <c r="H37" s="147">
        <f>Crops!$N21*Crops!H35/IF(SUM(Crops!$E35:$J35),SUM(Crops!$E35:$J35),1)</f>
        <v>0</v>
      </c>
      <c r="I37" s="147">
        <f>Crops!$N21*Crops!I35/IF(SUM(Crops!$E35:$J35),SUM(Crops!$E35:$J35),1)</f>
        <v>0</v>
      </c>
      <c r="J37" s="151">
        <f>Crops!$N21*Crops!J35/IF(SUM(Crops!$E35:$J35),SUM(Crops!$E35:$J35),1)</f>
        <v>0</v>
      </c>
    </row>
    <row r="38" spans="3:10" ht="12.75">
      <c r="C38" s="176" t="str">
        <f>Crops!C22</f>
        <v>  Processing</v>
      </c>
      <c r="D38" s="149">
        <f>SUM(E38:J38)</f>
        <v>0</v>
      </c>
      <c r="E38" s="184">
        <f>Crops!$N22*Crops!E36/IF(SUM(Crops!$E36:$J36),SUM(Crops!$E36:$J36),1)</f>
        <v>0</v>
      </c>
      <c r="F38" s="147">
        <f>Crops!$N22*Crops!F36/IF(SUM(Crops!$E36:$J36),SUM(Crops!$E36:$J36),1)</f>
        <v>0</v>
      </c>
      <c r="G38" s="147">
        <f>Crops!$N22*Crops!G36/IF(SUM(Crops!$E36:$J36),SUM(Crops!$E36:$J36),1)</f>
        <v>0</v>
      </c>
      <c r="H38" s="147">
        <f>Crops!$N22*Crops!H36/IF(SUM(Crops!$E36:$J36),SUM(Crops!$E36:$J36),1)</f>
        <v>0</v>
      </c>
      <c r="I38" s="147">
        <f>Crops!$N22*Crops!I36/IF(SUM(Crops!$E36:$J36),SUM(Crops!$E36:$J36),1)</f>
        <v>0</v>
      </c>
      <c r="J38" s="151">
        <f>Crops!$N22*Crops!J36/IF(SUM(Crops!$E36:$J36),SUM(Crops!$E36:$J36),1)</f>
        <v>0</v>
      </c>
    </row>
    <row r="39" spans="3:10" ht="12.75">
      <c r="C39" s="176" t="str">
        <f>Crops!C23</f>
        <v>  Transportation</v>
      </c>
      <c r="D39" s="149">
        <f>SUM(E39:J39)</f>
        <v>0</v>
      </c>
      <c r="E39" s="184">
        <f>Crops!$N23*Crops!E37/IF(SUM(Crops!$E37:$J37),SUM(Crops!$E37:$J37),1)</f>
        <v>0</v>
      </c>
      <c r="F39" s="147">
        <f>Crops!$N23*Crops!F37/IF(SUM(Crops!$E37:$J37),SUM(Crops!$E37:$J37),1)</f>
        <v>0</v>
      </c>
      <c r="G39" s="147">
        <f>Crops!$N23*Crops!G37/IF(SUM(Crops!$E37:$J37),SUM(Crops!$E37:$J37),1)</f>
        <v>0</v>
      </c>
      <c r="H39" s="147">
        <f>Crops!$N23*Crops!H37/IF(SUM(Crops!$E37:$J37),SUM(Crops!$E37:$J37),1)</f>
        <v>0</v>
      </c>
      <c r="I39" s="147">
        <f>Crops!$N23*Crops!I37/IF(SUM(Crops!$E37:$J37),SUM(Crops!$E37:$J37),1)</f>
        <v>0</v>
      </c>
      <c r="J39" s="151">
        <f>Crops!$N23*Crops!J37/IF(SUM(Crops!$E37:$J37),SUM(Crops!$E37:$J37),1)</f>
        <v>0</v>
      </c>
    </row>
    <row r="40" spans="3:10" ht="12.75">
      <c r="C40" s="176" t="str">
        <f>Crops!C24</f>
        <v>  Marketing</v>
      </c>
      <c r="D40" s="149">
        <f>SUM(E40:J40)</f>
        <v>0</v>
      </c>
      <c r="E40" s="184">
        <f>Crops!$N24*Crops!E38/IF(SUM(Crops!$E38:$J38),SUM(Crops!$E38:$J38),1)</f>
        <v>0</v>
      </c>
      <c r="F40" s="147">
        <f>Crops!$N24*Crops!F38/IF(SUM(Crops!$E38:$J38),SUM(Crops!$E38:$J38),1)</f>
        <v>0</v>
      </c>
      <c r="G40" s="147">
        <f>Crops!$N24*Crops!G38/IF(SUM(Crops!$E38:$J38),SUM(Crops!$E38:$J38),1)</f>
        <v>0</v>
      </c>
      <c r="H40" s="147">
        <f>Crops!$N24*Crops!H38/IF(SUM(Crops!$E38:$J38),SUM(Crops!$E38:$J38),1)</f>
        <v>0</v>
      </c>
      <c r="I40" s="147">
        <f>Crops!$N24*Crops!I38/IF(SUM(Crops!$E38:$J38),SUM(Crops!$E38:$J38),1)</f>
        <v>0</v>
      </c>
      <c r="J40" s="151">
        <f>Crops!$N24*Crops!J38/IF(SUM(Crops!$E38:$J38),SUM(Crops!$E38:$J38),1)</f>
        <v>0</v>
      </c>
    </row>
    <row r="41" spans="3:10" ht="12.75">
      <c r="C41" s="176" t="str">
        <f>Crops!C25</f>
        <v>  Other cash costs per acre</v>
      </c>
      <c r="D41" s="149">
        <f t="shared" si="4"/>
        <v>0</v>
      </c>
      <c r="E41" s="184">
        <f>Crops!$N25*Crops!E39/IF(SUM(Crops!$E39:$J39),SUM(Crops!$E39:$J39),1)</f>
        <v>0</v>
      </c>
      <c r="F41" s="147">
        <f>Crops!$N25*Crops!F39/IF(SUM(Crops!$E39:$J39),SUM(Crops!$E39:$J39),1)</f>
        <v>0</v>
      </c>
      <c r="G41" s="147">
        <f>Crops!$N25*Crops!G39/IF(SUM(Crops!$E39:$J39),SUM(Crops!$E39:$J39),1)</f>
        <v>0</v>
      </c>
      <c r="H41" s="147">
        <f>Crops!$N25*Crops!H39/IF(SUM(Crops!$E39:$J39),SUM(Crops!$E39:$J39),1)</f>
        <v>0</v>
      </c>
      <c r="I41" s="147">
        <f>Crops!$N25*Crops!I39/IF(SUM(Crops!$E39:$J39),SUM(Crops!$E39:$J39),1)</f>
        <v>0</v>
      </c>
      <c r="J41" s="151">
        <f>Crops!$N25*Crops!J39/IF(SUM(Crops!$E39:$J39),SUM(Crops!$E39:$J39),1)</f>
        <v>0</v>
      </c>
    </row>
    <row r="42" spans="3:10" ht="12.75">
      <c r="C42" s="176"/>
      <c r="D42" s="149"/>
      <c r="E42" s="8"/>
      <c r="F42" s="147"/>
      <c r="G42" s="147"/>
      <c r="H42" s="147"/>
      <c r="I42" s="147"/>
      <c r="J42" s="151"/>
    </row>
    <row r="43" spans="3:10" ht="12.75">
      <c r="C43" s="176" t="s">
        <v>111</v>
      </c>
      <c r="D43" s="330">
        <f t="shared" si="4"/>
        <v>0</v>
      </c>
      <c r="E43" s="341">
        <f>Crops!$E44*Crops!E86*Crops!E58/IF(SUM(Crops!$E58:$J58)&gt;0,SUM(Crops!$E58:$J58),1)+Crops!$E45*Crops!E87*Crops!E59/IF(SUM(Crops!$E59:$J59),SUM(Crops!$E59:$J59),1)+Crops!$E46*Crops!E88*Crops!E60/IF(SUM(Crops!$E60:$J60),SUM(Crops!$E60:$J60),1)+Crops!$E47*Crops!E89*Crops!E61/IF(SUM(Crops!$E61:$J61),SUM(Crops!$E61:$J61),1)+Crops!$E48*Crops!E90*Crops!E61/IF(SUM(Crops!$E62:$J62),SUM(Crops!$E62:$J62),1)+Crops!$E49*Crops!E91*Crops!E61/IF(SUM(Crops!$E63:$J63),SUM(Crops!$E63:$J63),1)+Crops!$E50*Crops!E92*Crops!E61/IF(SUM(Crops!$E64:$J64),SUM(Crops!$E64:$J64),1)+Crops!$E51*Crops!E93*Crops!E61/IF(SUM(Crops!$E65:$J65),SUM(Crops!$E65:$J65),1)+Crops!$E52*Crops!E94*Crops!E61/IF(SUM(Crops!$E66:$J66),SUM(Crops!$E66:$J66),1)+Crops!$E53*Crops!E95*Crops!E61/IF(SUM(Crops!$E67:$J67),SUM(Crops!$E67:$J67),1)</f>
        <v>0</v>
      </c>
      <c r="F43" s="341">
        <f>Crops!$E44*Crops!F86*Crops!F58/IF(SUM(Crops!$E58:$J58)&gt;0,SUM(Crops!$E58:$J58),1)+Crops!$E45*Crops!F87*Crops!F59/IF(SUM(Crops!$E59:$J59),SUM(Crops!$E59:$J59),1)+Crops!$E46*Crops!F88*Crops!F60/IF(SUM(Crops!$E60:$J60),SUM(Crops!$E60:$J60),1)+Crops!$E47*Crops!F89*Crops!F61/IF(SUM(Crops!$E61:$J61),SUM(Crops!$E61:$J61),1)+Crops!$E48*Crops!F90*Crops!F61/IF(SUM(Crops!$E62:$J62),SUM(Crops!$E62:$J62),1)+Crops!$E49*Crops!F91*Crops!F61/IF(SUM(Crops!$E63:$J63),SUM(Crops!$E63:$J63),1)+Crops!$E50*Crops!F92*Crops!F61/IF(SUM(Crops!$E64:$J64),SUM(Crops!$E64:$J64),1)+Crops!$E51*Crops!F93*Crops!F61/IF(SUM(Crops!$E65:$J65),SUM(Crops!$E65:$J65),1)+Crops!$E52*Crops!F94*Crops!F61/IF(SUM(Crops!$E66:$J66),SUM(Crops!$E66:$J66),1)+Crops!$E53*Crops!F95*Crops!F61/IF(SUM(Crops!$E67:$J67),SUM(Crops!$E67:$J67),1)</f>
        <v>0</v>
      </c>
      <c r="G43" s="341">
        <f>Crops!$E44*Crops!G86*Crops!G58/IF(SUM(Crops!$E58:$J58)&gt;0,SUM(Crops!$E58:$J58),1)+Crops!$E45*Crops!G87*Crops!G59/IF(SUM(Crops!$E59:$J59),SUM(Crops!$E59:$J59),1)+Crops!$E46*Crops!G88*Crops!G60/IF(SUM(Crops!$E60:$J60),SUM(Crops!$E60:$J60),1)+Crops!$E47*Crops!G89*Crops!G61/IF(SUM(Crops!$E61:$J61),SUM(Crops!$E61:$J61),1)+Crops!$E48*Crops!G90*Crops!G61/IF(SUM(Crops!$E62:$J62),SUM(Crops!$E62:$J62),1)+Crops!$E49*Crops!G91*Crops!G61/IF(SUM(Crops!$E63:$J63),SUM(Crops!$E63:$J63),1)+Crops!$E50*Crops!G92*Crops!G61/IF(SUM(Crops!$E64:$J64),SUM(Crops!$E64:$J64),1)+Crops!$E51*Crops!G93*Crops!G61/IF(SUM(Crops!$E65:$J65),SUM(Crops!$E65:$J65),1)+Crops!$E52*Crops!G94*Crops!G61/IF(SUM(Crops!$E66:$J66),SUM(Crops!$E66:$J66),1)+Crops!$E53*Crops!G95*Crops!G61/IF(SUM(Crops!$E67:$J67),SUM(Crops!$E67:$J67),1)</f>
        <v>0</v>
      </c>
      <c r="H43" s="341">
        <f>Crops!$E44*Crops!H86*Crops!H58/IF(SUM(Crops!$E58:$J58)&gt;0,SUM(Crops!$E58:$J58),1)+Crops!$E45*Crops!H87*Crops!H59/IF(SUM(Crops!$E59:$J59),SUM(Crops!$E59:$J59),1)+Crops!$E46*Crops!H88*Crops!H60/IF(SUM(Crops!$E60:$J60),SUM(Crops!$E60:$J60),1)+Crops!$E47*Crops!H89*Crops!H61/IF(SUM(Crops!$E61:$J61),SUM(Crops!$E61:$J61),1)+Crops!$E48*Crops!H90*Crops!H61/IF(SUM(Crops!$E62:$J62),SUM(Crops!$E62:$J62),1)+Crops!$E49*Crops!H91*Crops!H61/IF(SUM(Crops!$E63:$J63),SUM(Crops!$E63:$J63),1)+Crops!$E50*Crops!H92*Crops!H61/IF(SUM(Crops!$E64:$J64),SUM(Crops!$E64:$J64),1)+Crops!$E51*Crops!H93*Crops!H61/IF(SUM(Crops!$E65:$J65),SUM(Crops!$E65:$J65),1)+Crops!$E52*Crops!H94*Crops!H61/IF(SUM(Crops!$E66:$J66),SUM(Crops!$E66:$J66),1)+Crops!$E53*Crops!H95*Crops!H61/IF(SUM(Crops!$E67:$J67),SUM(Crops!$E67:$J67),1)</f>
        <v>0</v>
      </c>
      <c r="I43" s="341">
        <f>Crops!$E44*Crops!I86*Crops!I58/IF(SUM(Crops!$E58:$J58)&gt;0,SUM(Crops!$E58:$J58),1)+Crops!$E45*Crops!I87*Crops!I59/IF(SUM(Crops!$E59:$J59),SUM(Crops!$E59:$J59),1)+Crops!$E46*Crops!I88*Crops!I60/IF(SUM(Crops!$E60:$J60),SUM(Crops!$E60:$J60),1)+Crops!$E47*Crops!I89*Crops!I61/IF(SUM(Crops!$E61:$J61),SUM(Crops!$E61:$J61),1)+Crops!$E48*Crops!I90*Crops!I61/IF(SUM(Crops!$E62:$J62),SUM(Crops!$E62:$J62),1)+Crops!$E49*Crops!I91*Crops!I61/IF(SUM(Crops!$E63:$J63),SUM(Crops!$E63:$J63),1)+Crops!$E50*Crops!I92*Crops!I61/IF(SUM(Crops!$E64:$J64),SUM(Crops!$E64:$J64),1)+Crops!$E51*Crops!I93*Crops!I61/IF(SUM(Crops!$E65:$J65),SUM(Crops!$E65:$J65),1)+Crops!$E52*Crops!I94*Crops!I61/IF(SUM(Crops!$E66:$J66),SUM(Crops!$E66:$J66),1)+Crops!$E53*Crops!I95*Crops!I61/IF(SUM(Crops!$E67:$J67),SUM(Crops!$E67:$J67),1)</f>
        <v>0</v>
      </c>
      <c r="J43" s="342">
        <f>Crops!$E44*Crops!J86*Crops!J58/IF(SUM(Crops!$E58:$J58)&gt;0,SUM(Crops!$E58:$J58),1)+Crops!$E45*Crops!J87*Crops!J59/IF(SUM(Crops!$E59:$J59),SUM(Crops!$E59:$J59),1)+Crops!$E46*Crops!J88*Crops!J60/IF(SUM(Crops!$E60:$J60),SUM(Crops!$E60:$J60),1)+Crops!$E47*Crops!J89*Crops!J61/IF(SUM(Crops!$E61:$J61),SUM(Crops!$E61:$J61),1)+Crops!$E48*Crops!J90*Crops!J61/IF(SUM(Crops!$E62:$J62),SUM(Crops!$E62:$J62),1)+Crops!$E49*Crops!J91*Crops!J61/IF(SUM(Crops!$E63:$J63),SUM(Crops!$E63:$J63),1)+Crops!$E50*Crops!J92*Crops!J61/IF(SUM(Crops!$E64:$J64),SUM(Crops!$E64:$J64),1)+Crops!$E51*Crops!J93*Crops!J61/IF(SUM(Crops!$E65:$J65),SUM(Crops!$E65:$J65),1)+Crops!$E52*Crops!J94*Crops!J61/IF(SUM(Crops!$E66:$J66),SUM(Crops!$E66:$J66),1)+Crops!$E53*Crops!J95*Crops!J61/IF(SUM(Crops!$E67:$J67),SUM(Crops!$E67:$J67),1)</f>
        <v>0</v>
      </c>
    </row>
    <row r="44" spans="3:10" ht="12.75">
      <c r="C44" s="176" t="str">
        <f>Livestock!C45</f>
        <v>  Purchased livestock</v>
      </c>
      <c r="D44" s="149">
        <f>SUM(E44:J44)</f>
        <v>0</v>
      </c>
      <c r="E44" s="184">
        <f>Livestock!$D45*Livestock!E45/IF(SUM(Livestock!$E45:$J45),SUM(Livestock!$E45:$J45),1)</f>
        <v>0</v>
      </c>
      <c r="F44" s="147">
        <f>Livestock!$D45*Livestock!F45/IF(SUM(Livestock!$E45:$J45),SUM(Livestock!$E45:$J45),1)</f>
        <v>0</v>
      </c>
      <c r="G44" s="147">
        <f>Livestock!$D45*Livestock!G45/IF(SUM(Livestock!$E45:$J45),SUM(Livestock!$E45:$J45),1)</f>
        <v>0</v>
      </c>
      <c r="H44" s="147">
        <f>Livestock!$D45*Livestock!H45/IF(SUM(Livestock!$E45:$J45),SUM(Livestock!$E45:$J45),1)</f>
        <v>0</v>
      </c>
      <c r="I44" s="147">
        <f>Livestock!$D45*Livestock!I45/IF(SUM(Livestock!$E45:$J45),SUM(Livestock!$E45:$J45),1)</f>
        <v>0</v>
      </c>
      <c r="J44" s="151">
        <f>Livestock!$D45*Livestock!J45/IF(SUM(Livestock!$E45:$J45),SUM(Livestock!$E45:$J45),1)</f>
        <v>0</v>
      </c>
    </row>
    <row r="45" spans="3:10" ht="12.75">
      <c r="C45" s="176" t="str">
        <f>Livestock!C46</f>
        <v>  Purchased feed</v>
      </c>
      <c r="D45" s="149">
        <f t="shared" si="4"/>
        <v>0</v>
      </c>
      <c r="E45" s="184">
        <f>Livestock!$D46*Livestock!E46/IF(SUM(Livestock!$E46:$J46),SUM(Livestock!$E46:$J46),1)</f>
        <v>0</v>
      </c>
      <c r="F45" s="147">
        <f>Livestock!$D46*Livestock!F46/IF(SUM(Livestock!$E46:$J46),SUM(Livestock!$E46:$J46),1)</f>
        <v>0</v>
      </c>
      <c r="G45" s="147">
        <f>Livestock!$D46*Livestock!G46/IF(SUM(Livestock!$E46:$J46),SUM(Livestock!$E46:$J46),1)</f>
        <v>0</v>
      </c>
      <c r="H45" s="147">
        <f>Livestock!$D46*Livestock!H46/IF(SUM(Livestock!$E46:$J46),SUM(Livestock!$E46:$J46),1)</f>
        <v>0</v>
      </c>
      <c r="I45" s="147">
        <f>Livestock!$D46*Livestock!I46/IF(SUM(Livestock!$E46:$J46),SUM(Livestock!$E46:$J46),1)</f>
        <v>0</v>
      </c>
      <c r="J45" s="151">
        <f>Livestock!$D46*Livestock!J46/IF(SUM(Livestock!$E46:$J46),SUM(Livestock!$E46:$J46),1)</f>
        <v>0</v>
      </c>
    </row>
    <row r="46" spans="3:10" ht="12.75">
      <c r="C46" s="176" t="str">
        <f>Livestock!C47</f>
        <v>  Health and veterinary</v>
      </c>
      <c r="D46" s="149">
        <f t="shared" si="4"/>
        <v>0</v>
      </c>
      <c r="E46" s="184">
        <f>Livestock!$D47*Livestock!E47/IF(SUM(Livestock!$E47:$J47),SUM(Livestock!$E47:$J47),1)</f>
        <v>0</v>
      </c>
      <c r="F46" s="147">
        <f>Livestock!$D47*Livestock!F47/IF(SUM(Livestock!$E47:$J47),SUM(Livestock!$E47:$J47),1)</f>
        <v>0</v>
      </c>
      <c r="G46" s="147">
        <f>Livestock!$D47*Livestock!G47/IF(SUM(Livestock!$E47:$J47),SUM(Livestock!$E47:$J47),1)</f>
        <v>0</v>
      </c>
      <c r="H46" s="147">
        <f>Livestock!$D47*Livestock!H47/IF(SUM(Livestock!$E47:$J47),SUM(Livestock!$E47:$J47),1)</f>
        <v>0</v>
      </c>
      <c r="I46" s="147">
        <f>Livestock!$D47*Livestock!I47/IF(SUM(Livestock!$E47:$J47),SUM(Livestock!$E47:$J47),1)</f>
        <v>0</v>
      </c>
      <c r="J46" s="151">
        <f>Livestock!$D47*Livestock!J47/IF(SUM(Livestock!$E47:$J47),SUM(Livestock!$E47:$J47),1)</f>
        <v>0</v>
      </c>
    </row>
    <row r="47" spans="3:10" ht="12.75">
      <c r="C47" s="176" t="str">
        <f>Livestock!C48</f>
        <v>  Processing costs</v>
      </c>
      <c r="D47" s="149"/>
      <c r="E47" s="184">
        <f>Livestock!$D48*Livestock!E48/IF(SUM(Livestock!$E48:$J48),SUM(Livestock!$E48:$J48),1)</f>
        <v>0</v>
      </c>
      <c r="F47" s="147">
        <f>Livestock!$D48*Livestock!F48/IF(SUM(Livestock!$E48:$J48),SUM(Livestock!$E48:$J48),1)</f>
        <v>0</v>
      </c>
      <c r="G47" s="147">
        <f>Livestock!$D48*Livestock!G48/IF(SUM(Livestock!$E48:$J48),SUM(Livestock!$E48:$J48),1)</f>
        <v>0</v>
      </c>
      <c r="H47" s="147">
        <f>Livestock!$D48*Livestock!H48/IF(SUM(Livestock!$E48:$J48),SUM(Livestock!$E48:$J48),1)</f>
        <v>0</v>
      </c>
      <c r="I47" s="147">
        <f>Livestock!$D48*Livestock!I48/IF(SUM(Livestock!$E48:$J48),SUM(Livestock!$E48:$J48),1)</f>
        <v>0</v>
      </c>
      <c r="J47" s="151">
        <f>Livestock!$D48*Livestock!J48/IF(SUM(Livestock!$E48:$J48),SUM(Livestock!$E48:$J48),1)</f>
        <v>0</v>
      </c>
    </row>
    <row r="48" spans="3:10" ht="12.75">
      <c r="C48" s="176" t="str">
        <f>Livestock!C49</f>
        <v>  Marketing costs</v>
      </c>
      <c r="D48" s="149">
        <f t="shared" si="4"/>
        <v>0</v>
      </c>
      <c r="E48" s="184">
        <f>Livestock!$D49*Livestock!E49/IF(SUM(Livestock!$E49:$J49),SUM(Livestock!$E49:$J49),1)</f>
        <v>0</v>
      </c>
      <c r="F48" s="147">
        <f>Livestock!$D49*Livestock!F49/IF(SUM(Livestock!$E49:$J49),SUM(Livestock!$E49:$J49),1)</f>
        <v>0</v>
      </c>
      <c r="G48" s="147">
        <f>Livestock!$D49*Livestock!G49/IF(SUM(Livestock!$E49:$J49),SUM(Livestock!$E49:$J49),1)</f>
        <v>0</v>
      </c>
      <c r="H48" s="147">
        <f>Livestock!$D49*Livestock!H49/IF(SUM(Livestock!$E49:$J49),SUM(Livestock!$E49:$J49),1)</f>
        <v>0</v>
      </c>
      <c r="I48" s="147">
        <f>Livestock!$D49*Livestock!I49/IF(SUM(Livestock!$E49:$J49),SUM(Livestock!$E49:$J49),1)</f>
        <v>0</v>
      </c>
      <c r="J48" s="151">
        <f>Livestock!$D49*Livestock!J49/IF(SUM(Livestock!$E49:$J49),SUM(Livestock!$E49:$J49),1)</f>
        <v>0</v>
      </c>
    </row>
    <row r="49" spans="3:10" ht="12.75">
      <c r="C49" s="176" t="str">
        <f>Livestock!C50</f>
        <v>  Other cash costs</v>
      </c>
      <c r="D49" s="149">
        <f t="shared" si="4"/>
        <v>0</v>
      </c>
      <c r="E49" s="184">
        <f>Livestock!$D50*Livestock!E50/IF(SUM(Livestock!$E50:$J50),SUM(Livestock!$E50:$J50),1)</f>
        <v>0</v>
      </c>
      <c r="F49" s="147">
        <f>Livestock!$D50*Livestock!F50/IF(SUM(Livestock!$E50:$J50),SUM(Livestock!$E50:$J50),1)</f>
        <v>0</v>
      </c>
      <c r="G49" s="147">
        <f>Livestock!$D50*Livestock!G50/IF(SUM(Livestock!$E50:$J50),SUM(Livestock!$E50:$J50),1)</f>
        <v>0</v>
      </c>
      <c r="H49" s="147">
        <f>Livestock!$D50*Livestock!H50/IF(SUM(Livestock!$E50:$J50),SUM(Livestock!$E50:$J50),1)</f>
        <v>0</v>
      </c>
      <c r="I49" s="147">
        <f>Livestock!$D50*Livestock!I50/IF(SUM(Livestock!$E50:$J50),SUM(Livestock!$E50:$J50),1)</f>
        <v>0</v>
      </c>
      <c r="J49" s="151">
        <f>Livestock!$D50*Livestock!J50/IF(SUM(Livestock!$E50:$J50),SUM(Livestock!$E50:$J50),1)</f>
        <v>0</v>
      </c>
    </row>
    <row r="50" spans="3:10" ht="12.75">
      <c r="C50" s="176"/>
      <c r="D50" s="149"/>
      <c r="E50" s="184"/>
      <c r="F50" s="147"/>
      <c r="G50" s="147"/>
      <c r="H50" s="147"/>
      <c r="I50" s="147"/>
      <c r="J50" s="151"/>
    </row>
    <row r="51" spans="3:10" ht="12.75">
      <c r="C51" s="176" t="s">
        <v>65</v>
      </c>
      <c r="D51" s="330">
        <f t="shared" si="4"/>
        <v>0</v>
      </c>
      <c r="E51" s="340">
        <f>Overhead!$D19*Overhead!E19/IF(SUM(Overhead!$E19:$J19),SUM(Overhead!$E19:$J19),1)</f>
        <v>0</v>
      </c>
      <c r="F51" s="341">
        <f>Overhead!$D19*Overhead!F19/IF(SUM(Overhead!$E19:$J19),SUM(Overhead!$E19:$J19),1)</f>
        <v>0</v>
      </c>
      <c r="G51" s="341">
        <f>Overhead!$D19*Overhead!G19/IF(SUM(Overhead!$E19:$J19),SUM(Overhead!$E19:$J19),1)</f>
        <v>0</v>
      </c>
      <c r="H51" s="341">
        <f>Overhead!$D19*Overhead!H19/IF(SUM(Overhead!$E19:$J19),SUM(Overhead!$E19:$J19),1)</f>
        <v>0</v>
      </c>
      <c r="I51" s="341">
        <f>Overhead!$D19*Overhead!I19/IF(SUM(Overhead!$E19:$J19),SUM(Overhead!$E19:$J19),1)</f>
        <v>0</v>
      </c>
      <c r="J51" s="342">
        <f>Overhead!$D19*Overhead!J19/IF(SUM(Overhead!$E19:$J19),SUM(Overhead!$E19:$J19),1)</f>
        <v>0</v>
      </c>
    </row>
    <row r="52" spans="3:10" ht="12.75">
      <c r="C52" s="176" t="s">
        <v>66</v>
      </c>
      <c r="D52" s="149">
        <f t="shared" si="4"/>
        <v>0</v>
      </c>
      <c r="E52" s="184">
        <f>Overhead!$D20*Overhead!E20/IF(SUM(Overhead!$E20:$J20),SUM(Overhead!$E20:$J20),1)</f>
        <v>0</v>
      </c>
      <c r="F52" s="147">
        <f>Overhead!$D20*Overhead!F20/IF(SUM(Overhead!$E20:$J20),SUM(Overhead!$E20:$J20),1)</f>
        <v>0</v>
      </c>
      <c r="G52" s="147">
        <f>Overhead!$D20*Overhead!G20/IF(SUM(Overhead!$E20:$J20),SUM(Overhead!$E20:$J20),1)</f>
        <v>0</v>
      </c>
      <c r="H52" s="147">
        <f>Overhead!$D20*Overhead!H20/IF(SUM(Overhead!$E20:$J20),SUM(Overhead!$E20:$J20),1)</f>
        <v>0</v>
      </c>
      <c r="I52" s="147">
        <f>Overhead!$D20*Overhead!I20/IF(SUM(Overhead!$E20:$J20),SUM(Overhead!$E20:$J20),1)</f>
        <v>0</v>
      </c>
      <c r="J52" s="151">
        <f>Overhead!$D20*Overhead!J20/IF(SUM(Overhead!$E20:$J20),SUM(Overhead!$E20:$J20),1)</f>
        <v>0</v>
      </c>
    </row>
    <row r="53" spans="3:10" ht="12.75">
      <c r="C53" s="176" t="s">
        <v>67</v>
      </c>
      <c r="D53" s="149">
        <f t="shared" si="4"/>
        <v>0</v>
      </c>
      <c r="E53" s="184">
        <f>Overhead!$D21*Overhead!E21/IF(SUM(Overhead!$E21:$J21),SUM(Overhead!$E21:$J21),1)</f>
        <v>0</v>
      </c>
      <c r="F53" s="147">
        <f>Overhead!$D21*Overhead!F21/IF(SUM(Overhead!$E21:$J21),SUM(Overhead!$E21:$J21),1)</f>
        <v>0</v>
      </c>
      <c r="G53" s="147">
        <f>Overhead!$D21*Overhead!G21/IF(SUM(Overhead!$E21:$J21),SUM(Overhead!$E21:$J21),1)</f>
        <v>0</v>
      </c>
      <c r="H53" s="147">
        <f>Overhead!$D21*Overhead!H21/IF(SUM(Overhead!$E21:$J21),SUM(Overhead!$E21:$J21),1)</f>
        <v>0</v>
      </c>
      <c r="I53" s="147">
        <f>Overhead!$D21*Overhead!I21/IF(SUM(Overhead!$E21:$J21),SUM(Overhead!$E21:$J21),1)</f>
        <v>0</v>
      </c>
      <c r="J53" s="151">
        <f>Overhead!$D21*Overhead!J21/IF(SUM(Overhead!$E21:$J21),SUM(Overhead!$E21:$J21),1)</f>
        <v>0</v>
      </c>
    </row>
    <row r="54" spans="3:10" ht="12.75">
      <c r="C54" s="176" t="s">
        <v>68</v>
      </c>
      <c r="D54" s="149">
        <f t="shared" si="4"/>
        <v>0</v>
      </c>
      <c r="E54" s="184">
        <f>Overhead!$D22*Overhead!E22/IF(SUM(Overhead!$E22:$J22),SUM(Overhead!$E22:$J22),1)</f>
        <v>0</v>
      </c>
      <c r="F54" s="147">
        <f>Overhead!$D22*Overhead!F22/IF(SUM(Overhead!$E22:$J22),SUM(Overhead!$E22:$J22),1)</f>
        <v>0</v>
      </c>
      <c r="G54" s="147">
        <f>Overhead!$D22*Overhead!G22/IF(SUM(Overhead!$E22:$J22),SUM(Overhead!$E22:$J22),1)</f>
        <v>0</v>
      </c>
      <c r="H54" s="147">
        <f>Overhead!$D22*Overhead!H22/IF(SUM(Overhead!$E22:$J22),SUM(Overhead!$E22:$J22),1)</f>
        <v>0</v>
      </c>
      <c r="I54" s="147">
        <f>Overhead!$D22*Overhead!I22/IF(SUM(Overhead!$E22:$J22),SUM(Overhead!$E22:$J22),1)</f>
        <v>0</v>
      </c>
      <c r="J54" s="151">
        <f>Overhead!$D22*Overhead!J22/IF(SUM(Overhead!$E22:$J22),SUM(Overhead!$E22:$J22),1)</f>
        <v>0</v>
      </c>
    </row>
    <row r="55" spans="3:10" ht="12.75">
      <c r="C55" s="176" t="s">
        <v>69</v>
      </c>
      <c r="D55" s="149">
        <f t="shared" si="4"/>
        <v>0</v>
      </c>
      <c r="E55" s="184">
        <f>Overhead!$D23*Overhead!E23/IF(SUM(Overhead!$E23:$J23),SUM(Overhead!$E23:$J23),1)</f>
        <v>0</v>
      </c>
      <c r="F55" s="147">
        <f>Overhead!$D23*Overhead!F23/IF(SUM(Overhead!$E23:$J23),SUM(Overhead!$E23:$J23),1)</f>
        <v>0</v>
      </c>
      <c r="G55" s="147">
        <f>Overhead!$D23*Overhead!G23/IF(SUM(Overhead!$E23:$J23),SUM(Overhead!$E23:$J23),1)</f>
        <v>0</v>
      </c>
      <c r="H55" s="147">
        <f>Overhead!$D23*Overhead!H23/IF(SUM(Overhead!$E23:$J23),SUM(Overhead!$E23:$J23),1)</f>
        <v>0</v>
      </c>
      <c r="I55" s="147">
        <f>Overhead!$D23*Overhead!I23/IF(SUM(Overhead!$E23:$J23),SUM(Overhead!$E23:$J23),1)</f>
        <v>0</v>
      </c>
      <c r="J55" s="151">
        <f>Overhead!$D23*Overhead!J23/IF(SUM(Overhead!$E23:$J23),SUM(Overhead!$E23:$J23),1)</f>
        <v>0</v>
      </c>
    </row>
    <row r="56" spans="3:10" ht="12.75">
      <c r="C56" s="176" t="s">
        <v>70</v>
      </c>
      <c r="D56" s="149">
        <f>SUM(E56:J56)</f>
        <v>0</v>
      </c>
      <c r="E56" s="184">
        <f>Overhead!$D24*Overhead!E24/IF(SUM(Overhead!$E24:$J24),SUM(Overhead!$E24:$J24),1)</f>
        <v>0</v>
      </c>
      <c r="F56" s="147">
        <f>Overhead!$D24*Overhead!F24/IF(SUM(Overhead!$E24:$J24),SUM(Overhead!$E24:$J24),1)</f>
        <v>0</v>
      </c>
      <c r="G56" s="147">
        <f>Overhead!$D24*Overhead!G24/IF(SUM(Overhead!$E24:$J24),SUM(Overhead!$E24:$J24),1)</f>
        <v>0</v>
      </c>
      <c r="H56" s="147">
        <f>Overhead!$D24*Overhead!H24/IF(SUM(Overhead!$E24:$J24),SUM(Overhead!$E24:$J24),1)</f>
        <v>0</v>
      </c>
      <c r="I56" s="147">
        <f>Overhead!$D24*Overhead!I24/IF(SUM(Overhead!$E24:$J24),SUM(Overhead!$E24:$J24),1)</f>
        <v>0</v>
      </c>
      <c r="J56" s="151">
        <f>Overhead!$D24*Overhead!J24/IF(SUM(Overhead!$E24:$J24),SUM(Overhead!$E24:$J24),1)</f>
        <v>0</v>
      </c>
    </row>
    <row r="57" spans="3:10" ht="12.75">
      <c r="C57" s="176" t="s">
        <v>113</v>
      </c>
      <c r="D57" s="149">
        <f>SUM(E57:J57)</f>
        <v>0</v>
      </c>
      <c r="E57" s="184">
        <f>Financing!E$51</f>
        <v>0</v>
      </c>
      <c r="F57" s="285">
        <f>Financing!F$51</f>
        <v>0</v>
      </c>
      <c r="G57" s="285">
        <f>Financing!G$51</f>
        <v>0</v>
      </c>
      <c r="H57" s="285">
        <f>Financing!H$51</f>
        <v>0</v>
      </c>
      <c r="I57" s="147">
        <f>Financing!I$51</f>
        <v>0</v>
      </c>
      <c r="J57" s="284">
        <f>Financing!J$51</f>
        <v>0</v>
      </c>
    </row>
    <row r="58" spans="3:10" ht="12.75">
      <c r="C58" s="150"/>
      <c r="D58" s="150"/>
      <c r="E58" s="8"/>
      <c r="F58" s="148"/>
      <c r="G58" s="148"/>
      <c r="H58" s="148"/>
      <c r="I58" s="148"/>
      <c r="J58" s="152"/>
    </row>
    <row r="59" spans="3:10" ht="12.75">
      <c r="C59" s="175" t="s">
        <v>114</v>
      </c>
      <c r="D59" s="330">
        <f>SUM(E59:J59)</f>
        <v>0</v>
      </c>
      <c r="E59" s="340">
        <f>'Capital Assets'!E31</f>
        <v>0</v>
      </c>
      <c r="F59" s="341">
        <f>'Capital Assets'!F31</f>
        <v>0</v>
      </c>
      <c r="G59" s="341">
        <f>'Capital Assets'!G31</f>
        <v>0</v>
      </c>
      <c r="H59" s="341">
        <f>'Capital Assets'!H31</f>
        <v>0</v>
      </c>
      <c r="I59" s="341">
        <f>'Capital Assets'!I31</f>
        <v>0</v>
      </c>
      <c r="J59" s="342">
        <f>'Capital Assets'!J31</f>
        <v>0</v>
      </c>
    </row>
    <row r="60" spans="3:10" ht="12.75">
      <c r="C60" s="176"/>
      <c r="D60" s="149"/>
      <c r="E60" s="184"/>
      <c r="F60" s="147"/>
      <c r="G60" s="147"/>
      <c r="H60" s="147"/>
      <c r="I60" s="147"/>
      <c r="J60" s="151"/>
    </row>
    <row r="61" spans="3:10" ht="12.75">
      <c r="C61" s="175" t="s">
        <v>88</v>
      </c>
      <c r="D61" s="149"/>
      <c r="E61" s="184"/>
      <c r="F61" s="147"/>
      <c r="G61" s="147"/>
      <c r="H61" s="147"/>
      <c r="I61" s="147"/>
      <c r="J61" s="151"/>
    </row>
    <row r="62" spans="3:10" ht="12.75">
      <c r="C62" s="176" t="s">
        <v>115</v>
      </c>
      <c r="D62" s="330">
        <f aca="true" t="shared" si="5" ref="D62:D70">SUM(E62:J62)</f>
        <v>0</v>
      </c>
      <c r="E62" s="340">
        <f>Financing!$D28*Financing!E28/IF(SUM(Financing!$E28:$J28),SUM(Financing!$E28:$J28),1)</f>
        <v>0</v>
      </c>
      <c r="F62" s="341">
        <f>Financing!$D28*Financing!F28/IF(SUM(Financing!$E28:$J28),SUM(Financing!$E28:$J28),1)</f>
        <v>0</v>
      </c>
      <c r="G62" s="341">
        <f>Financing!$D28*Financing!G28/IF(SUM(Financing!$E28:$J28),SUM(Financing!$E28:$J28),1)</f>
        <v>0</v>
      </c>
      <c r="H62" s="341">
        <f>Financing!$D28*Financing!H28/IF(SUM(Financing!$E28:$J28),SUM(Financing!$E28:$J28),1)</f>
        <v>0</v>
      </c>
      <c r="I62" s="341">
        <f>Financing!$D28*Financing!I28/IF(SUM(Financing!$E28:$J28),SUM(Financing!$E28:$J28),1)</f>
        <v>0</v>
      </c>
      <c r="J62" s="342">
        <f>Financing!$D28*Financing!J28/IF(SUM(Financing!$E28:$J28),SUM(Financing!$E28:$J28),1)</f>
        <v>0</v>
      </c>
    </row>
    <row r="63" spans="3:10" ht="12.75">
      <c r="C63" s="176" t="s">
        <v>116</v>
      </c>
      <c r="D63" s="149">
        <f t="shared" si="5"/>
        <v>0</v>
      </c>
      <c r="E63" s="184">
        <f>Financing!E35</f>
        <v>0</v>
      </c>
      <c r="F63" s="147">
        <f>Financing!F35</f>
        <v>0</v>
      </c>
      <c r="G63" s="147">
        <f>Financing!G35</f>
        <v>0</v>
      </c>
      <c r="H63" s="147">
        <f>Financing!H35</f>
        <v>0</v>
      </c>
      <c r="I63" s="147">
        <f>Financing!I35</f>
        <v>0</v>
      </c>
      <c r="J63" s="151">
        <f>Financing!J35</f>
        <v>0</v>
      </c>
    </row>
    <row r="64" spans="3:10" ht="12.75">
      <c r="C64" s="176" t="s">
        <v>117</v>
      </c>
      <c r="D64" s="149">
        <f t="shared" si="5"/>
        <v>0</v>
      </c>
      <c r="E64" s="184">
        <f>Financing!E45</f>
        <v>0</v>
      </c>
      <c r="F64" s="147">
        <f>Financing!F45</f>
        <v>0</v>
      </c>
      <c r="G64" s="147">
        <f>Financing!G45</f>
        <v>0</v>
      </c>
      <c r="H64" s="147">
        <f>Financing!H45</f>
        <v>0</v>
      </c>
      <c r="I64" s="147">
        <f>Financing!I45</f>
        <v>0</v>
      </c>
      <c r="J64" s="151">
        <f>Financing!J45</f>
        <v>0</v>
      </c>
    </row>
    <row r="65" spans="3:10" ht="12.75">
      <c r="C65" s="176"/>
      <c r="D65" s="149"/>
      <c r="E65" s="184"/>
      <c r="F65" s="147"/>
      <c r="G65" s="147"/>
      <c r="H65" s="147"/>
      <c r="I65" s="147"/>
      <c r="J65" s="151"/>
    </row>
    <row r="66" spans="3:10" ht="12.75">
      <c r="C66" s="175" t="s">
        <v>297</v>
      </c>
      <c r="D66" s="149"/>
      <c r="E66" s="8"/>
      <c r="F66" s="148"/>
      <c r="G66" s="148"/>
      <c r="H66" s="148"/>
      <c r="I66" s="148"/>
      <c r="J66" s="152"/>
    </row>
    <row r="67" spans="3:10" ht="12.75">
      <c r="C67" s="186" t="s">
        <v>118</v>
      </c>
      <c r="D67" s="330">
        <f>SUM(E67:J67)</f>
        <v>0</v>
      </c>
      <c r="E67" s="340">
        <f>Overhead!E48</f>
        <v>0</v>
      </c>
      <c r="F67" s="341">
        <f>Overhead!F48</f>
        <v>0</v>
      </c>
      <c r="G67" s="341">
        <f>Overhead!G48</f>
        <v>0</v>
      </c>
      <c r="H67" s="341">
        <f>Overhead!H48</f>
        <v>0</v>
      </c>
      <c r="I67" s="341">
        <f>Overhead!I48</f>
        <v>0</v>
      </c>
      <c r="J67" s="342">
        <f>Overhead!J48</f>
        <v>0</v>
      </c>
    </row>
    <row r="68" spans="3:10" ht="12.75">
      <c r="C68" s="186" t="s">
        <v>298</v>
      </c>
      <c r="D68" s="149">
        <f>SUM(E68:J68)</f>
        <v>0</v>
      </c>
      <c r="E68" s="184">
        <f>Overhead!E60</f>
        <v>0</v>
      </c>
      <c r="F68" s="147">
        <f>Overhead!F60</f>
        <v>0</v>
      </c>
      <c r="G68" s="147">
        <f>Overhead!G60</f>
        <v>0</v>
      </c>
      <c r="H68" s="147">
        <f>Overhead!H60</f>
        <v>0</v>
      </c>
      <c r="I68" s="147">
        <f>Overhead!I60</f>
        <v>0</v>
      </c>
      <c r="J68" s="151">
        <f>Overhead!J60</f>
        <v>0</v>
      </c>
    </row>
    <row r="69" spans="3:10" ht="13.5" thickBot="1">
      <c r="C69" s="176"/>
      <c r="D69" s="149"/>
      <c r="E69" s="184"/>
      <c r="F69" s="147"/>
      <c r="G69" s="147"/>
      <c r="H69" s="147"/>
      <c r="I69" s="147"/>
      <c r="J69" s="151"/>
    </row>
    <row r="70" spans="3:10" ht="13.5" thickBot="1">
      <c r="C70" s="177" t="s">
        <v>119</v>
      </c>
      <c r="D70" s="336">
        <f t="shared" si="5"/>
        <v>0</v>
      </c>
      <c r="E70" s="407">
        <f aca="true" t="shared" si="6" ref="E70:J70">SUM(E31:E68)</f>
        <v>0</v>
      </c>
      <c r="F70" s="408">
        <f t="shared" si="6"/>
        <v>0</v>
      </c>
      <c r="G70" s="408">
        <f t="shared" si="6"/>
        <v>0</v>
      </c>
      <c r="H70" s="408">
        <f t="shared" si="6"/>
        <v>0</v>
      </c>
      <c r="I70" s="408">
        <f t="shared" si="6"/>
        <v>0</v>
      </c>
      <c r="J70" s="409">
        <f t="shared" si="6"/>
        <v>0</v>
      </c>
    </row>
    <row r="71" spans="3:11" ht="13.5" thickBot="1">
      <c r="C71" s="172"/>
      <c r="D71" s="173"/>
      <c r="E71" s="173"/>
      <c r="F71" s="173"/>
      <c r="G71" s="173"/>
      <c r="H71" s="173"/>
      <c r="I71" s="173"/>
      <c r="J71" s="173"/>
      <c r="K71" s="13"/>
    </row>
    <row r="72" spans="3:10" ht="12.75">
      <c r="C72" s="174" t="s">
        <v>120</v>
      </c>
      <c r="D72" s="82" t="s">
        <v>163</v>
      </c>
      <c r="E72" s="144" t="str">
        <f aca="true" t="shared" si="7" ref="E72:J72">E10</f>
        <v>January</v>
      </c>
      <c r="F72" s="159" t="str">
        <f t="shared" si="7"/>
        <v>March</v>
      </c>
      <c r="G72" s="144" t="str">
        <f t="shared" si="7"/>
        <v>May</v>
      </c>
      <c r="H72" s="159" t="str">
        <f t="shared" si="7"/>
        <v>July</v>
      </c>
      <c r="I72" s="144" t="str">
        <f t="shared" si="7"/>
        <v>September</v>
      </c>
      <c r="J72" s="160" t="str">
        <f t="shared" si="7"/>
        <v>November</v>
      </c>
    </row>
    <row r="73" spans="3:10" ht="12.75">
      <c r="C73" s="176"/>
      <c r="D73" s="154" t="s">
        <v>17</v>
      </c>
      <c r="E73" s="158" t="str">
        <f aca="true" t="shared" si="8" ref="E73:J73">E11</f>
        <v>February</v>
      </c>
      <c r="F73" s="92" t="str">
        <f t="shared" si="8"/>
        <v>April</v>
      </c>
      <c r="G73" s="158" t="str">
        <f t="shared" si="8"/>
        <v>June</v>
      </c>
      <c r="H73" s="92" t="str">
        <f t="shared" si="8"/>
        <v>August</v>
      </c>
      <c r="I73" s="158" t="str">
        <f t="shared" si="8"/>
        <v>October</v>
      </c>
      <c r="J73" s="103" t="str">
        <f t="shared" si="8"/>
        <v>December</v>
      </c>
    </row>
    <row r="74" spans="3:10" ht="12.75">
      <c r="C74" s="175" t="s">
        <v>0</v>
      </c>
      <c r="D74" s="343">
        <f aca="true" t="shared" si="9" ref="D74:D79">SUM(E74:J74)</f>
        <v>0</v>
      </c>
      <c r="E74" s="344">
        <f aca="true" t="shared" si="10" ref="E74:J74">E28-E70</f>
        <v>0</v>
      </c>
      <c r="F74" s="345">
        <f t="shared" si="10"/>
        <v>0</v>
      </c>
      <c r="G74" s="344">
        <f t="shared" si="10"/>
        <v>0</v>
      </c>
      <c r="H74" s="345">
        <f t="shared" si="10"/>
        <v>0</v>
      </c>
      <c r="I74" s="344">
        <f t="shared" si="10"/>
        <v>0</v>
      </c>
      <c r="J74" s="346">
        <f t="shared" si="10"/>
        <v>0</v>
      </c>
    </row>
    <row r="75" spans="3:12" ht="12.75">
      <c r="C75" s="220" t="s">
        <v>178</v>
      </c>
      <c r="D75" s="161">
        <f>Financing!D54</f>
        <v>0</v>
      </c>
      <c r="E75" s="52">
        <f>D75</f>
        <v>0</v>
      </c>
      <c r="F75" s="147">
        <f>E80</f>
        <v>0</v>
      </c>
      <c r="G75" s="52">
        <f>F80</f>
        <v>0</v>
      </c>
      <c r="H75" s="147">
        <f>G80</f>
        <v>0</v>
      </c>
      <c r="I75" s="52">
        <f>H80</f>
        <v>0</v>
      </c>
      <c r="J75" s="151">
        <f>I80</f>
        <v>0</v>
      </c>
      <c r="K75" s="2"/>
      <c r="L75" s="2"/>
    </row>
    <row r="76" spans="3:10" ht="12.75">
      <c r="C76" s="220" t="s">
        <v>179</v>
      </c>
      <c r="D76" s="149">
        <f t="shared" si="9"/>
        <v>0</v>
      </c>
      <c r="E76" s="52">
        <f>IF(E75&gt;0,E75*Financing!$D55/6,0)</f>
        <v>0</v>
      </c>
      <c r="F76" s="147">
        <f>IF(F75&gt;0,F75*Financing!$D55/6,0)</f>
        <v>0</v>
      </c>
      <c r="G76" s="52">
        <f>IF(G75&gt;0,G75*Financing!$D55/6,0)</f>
        <v>0</v>
      </c>
      <c r="H76" s="147">
        <f>IF(H75&gt;0,H75*Financing!$D55/6,0)</f>
        <v>0</v>
      </c>
      <c r="I76" s="52">
        <f>IF(I75&gt;0,I75*Financing!$D55/6,0)</f>
        <v>0</v>
      </c>
      <c r="J76" s="151">
        <f>IF(J75&gt;0,J75*Financing!$D55/6,0)</f>
        <v>0</v>
      </c>
    </row>
    <row r="77" spans="3:10" ht="12.75">
      <c r="C77" s="220" t="s">
        <v>180</v>
      </c>
      <c r="D77" s="149">
        <f t="shared" si="9"/>
        <v>0</v>
      </c>
      <c r="E77" s="163"/>
      <c r="F77" s="51"/>
      <c r="G77" s="163"/>
      <c r="H77" s="51"/>
      <c r="I77" s="163"/>
      <c r="J77" s="55"/>
    </row>
    <row r="78" spans="3:10" ht="12.75">
      <c r="C78" s="220" t="s">
        <v>182</v>
      </c>
      <c r="D78" s="149">
        <f t="shared" si="9"/>
        <v>0</v>
      </c>
      <c r="E78" s="163"/>
      <c r="F78" s="51"/>
      <c r="G78" s="163"/>
      <c r="H78" s="51"/>
      <c r="I78" s="163"/>
      <c r="J78" s="55"/>
    </row>
    <row r="79" spans="3:12" ht="12.75">
      <c r="C79" s="220" t="s">
        <v>181</v>
      </c>
      <c r="D79" s="149">
        <f t="shared" si="9"/>
        <v>0</v>
      </c>
      <c r="E79" s="28">
        <f>IF(E77&gt;0,(#REF!*D82/6),0)</f>
        <v>0</v>
      </c>
      <c r="F79" s="164">
        <f>IF(F78&gt;0,(SUM($E83:F83)*Financing!$D57/6-SUM($E79:E79)),0)</f>
        <v>0</v>
      </c>
      <c r="G79" s="28">
        <f>IF(G78&gt;0,(SUM($E83:G83)*Financing!$D57/6-SUM($E79:F79)),0)</f>
        <v>0</v>
      </c>
      <c r="H79" s="164">
        <f>IF(H78&gt;0,(SUM($E83:H83)*Financing!$D57/6-SUM($E79:G79)),0)</f>
        <v>0</v>
      </c>
      <c r="I79" s="28">
        <f>IF(I78&gt;0,(SUM($E83:I83)*Financing!$D57/6-SUM($E79:H79)),0)</f>
        <v>0</v>
      </c>
      <c r="J79" s="165">
        <f>IF(J78&gt;0,(SUM($E83:J83)*Financing!$D57/6-SUM($E79:I79)),0)</f>
        <v>0</v>
      </c>
      <c r="K79" s="1"/>
      <c r="L79" s="1"/>
    </row>
    <row r="80" spans="3:12" ht="12.75">
      <c r="C80" s="220" t="s">
        <v>190</v>
      </c>
      <c r="D80" s="347">
        <f aca="true" t="shared" si="11" ref="D80:J80">D74+D75+D76+D77-D78-D79</f>
        <v>0</v>
      </c>
      <c r="E80" s="348">
        <f>E74+E75+E76+E77-E78-E79</f>
        <v>0</v>
      </c>
      <c r="F80" s="349">
        <f t="shared" si="11"/>
        <v>0</v>
      </c>
      <c r="G80" s="348">
        <f t="shared" si="11"/>
        <v>0</v>
      </c>
      <c r="H80" s="349">
        <f t="shared" si="11"/>
        <v>0</v>
      </c>
      <c r="I80" s="348">
        <f t="shared" si="11"/>
        <v>0</v>
      </c>
      <c r="J80" s="350">
        <f t="shared" si="11"/>
        <v>0</v>
      </c>
      <c r="K80" s="1"/>
      <c r="L80" s="1"/>
    </row>
    <row r="81" spans="3:10" ht="12.75">
      <c r="C81" s="176"/>
      <c r="D81" s="149"/>
      <c r="E81" s="52"/>
      <c r="F81" s="147"/>
      <c r="G81" s="52"/>
      <c r="H81" s="147"/>
      <c r="I81" s="52"/>
      <c r="J81" s="151"/>
    </row>
    <row r="82" spans="3:10" ht="12.75">
      <c r="C82" s="175" t="s">
        <v>191</v>
      </c>
      <c r="D82" s="162"/>
      <c r="E82" s="52"/>
      <c r="F82" s="147"/>
      <c r="G82" s="52"/>
      <c r="H82" s="147"/>
      <c r="I82" s="52"/>
      <c r="J82" s="151"/>
    </row>
    <row r="83" spans="3:10" ht="12.75">
      <c r="C83" s="176" t="s">
        <v>121</v>
      </c>
      <c r="D83" s="351">
        <f>Financing!D56</f>
        <v>0</v>
      </c>
      <c r="E83" s="352">
        <f>D83</f>
        <v>0</v>
      </c>
      <c r="F83" s="341">
        <f>E84</f>
        <v>0</v>
      </c>
      <c r="G83" s="352">
        <f>F84</f>
        <v>0</v>
      </c>
      <c r="H83" s="341">
        <f>G84</f>
        <v>0</v>
      </c>
      <c r="I83" s="352">
        <f>H84</f>
        <v>0</v>
      </c>
      <c r="J83" s="342">
        <f>I84</f>
        <v>0</v>
      </c>
    </row>
    <row r="84" spans="3:10" ht="13.5" thickBot="1">
      <c r="C84" s="185" t="s">
        <v>122</v>
      </c>
      <c r="D84" s="353">
        <f aca="true" t="shared" si="12" ref="D84:J84">D83+D77-D78</f>
        <v>0</v>
      </c>
      <c r="E84" s="354">
        <f t="shared" si="12"/>
        <v>0</v>
      </c>
      <c r="F84" s="355">
        <f t="shared" si="12"/>
        <v>0</v>
      </c>
      <c r="G84" s="354">
        <f t="shared" si="12"/>
        <v>0</v>
      </c>
      <c r="H84" s="355">
        <f t="shared" si="12"/>
        <v>0</v>
      </c>
      <c r="I84" s="354">
        <f t="shared" si="12"/>
        <v>0</v>
      </c>
      <c r="J84" s="356">
        <f t="shared" si="12"/>
        <v>0</v>
      </c>
    </row>
    <row r="85" ht="12.75"/>
    <row r="86" spans="1:9" s="228" customFormat="1" ht="12.75">
      <c r="A86" s="293"/>
      <c r="B86" s="217"/>
      <c r="C86" s="224" t="s">
        <v>233</v>
      </c>
      <c r="D86" s="225"/>
      <c r="E86" s="226"/>
      <c r="F86" s="227"/>
      <c r="G86" s="227"/>
      <c r="H86" s="227"/>
      <c r="I86" s="227"/>
    </row>
    <row r="87" spans="1:9" s="228" customFormat="1" ht="12.75">
      <c r="A87" s="293"/>
      <c r="B87" s="217"/>
      <c r="C87" s="418" t="s">
        <v>267</v>
      </c>
      <c r="D87" s="418"/>
      <c r="E87" s="418"/>
      <c r="G87" s="229"/>
      <c r="H87" s="229"/>
      <c r="I87" s="229"/>
    </row>
    <row r="88" spans="1:9" s="228" customFormat="1" ht="12.75">
      <c r="A88" s="293"/>
      <c r="B88" s="217"/>
      <c r="C88" s="288" t="s">
        <v>234</v>
      </c>
      <c r="D88" s="229"/>
      <c r="E88" s="229"/>
      <c r="G88" s="229"/>
      <c r="H88" s="229"/>
      <c r="I88" s="229"/>
    </row>
    <row r="89" spans="1:9" s="228" customFormat="1" ht="12.75">
      <c r="A89" s="293"/>
      <c r="B89" s="217"/>
      <c r="C89" s="230" t="s">
        <v>183</v>
      </c>
      <c r="E89" s="229"/>
      <c r="G89" s="229"/>
      <c r="H89" s="229"/>
      <c r="I89" s="229"/>
    </row>
    <row r="90" spans="1:9" s="219" customFormat="1" ht="12.75">
      <c r="A90" s="291"/>
      <c r="B90" s="216"/>
      <c r="C90" s="245">
        <f ca="1">TODAY()</f>
        <v>39162</v>
      </c>
      <c r="D90" s="231"/>
      <c r="E90" s="231"/>
      <c r="F90" s="231"/>
      <c r="G90" s="231"/>
      <c r="H90" s="232"/>
      <c r="I90" s="231"/>
    </row>
    <row r="91" spans="1:4" ht="12.75">
      <c r="A91" s="292"/>
      <c r="B91" s="34"/>
      <c r="C91" t="s">
        <v>60</v>
      </c>
      <c r="D91"/>
    </row>
    <row r="92" spans="1:4" ht="12.75">
      <c r="A92" s="292"/>
      <c r="B92" s="34"/>
      <c r="C92" t="s">
        <v>60</v>
      </c>
      <c r="D92"/>
    </row>
    <row r="93" spans="1:4" ht="12.75">
      <c r="A93" s="292"/>
      <c r="B93" s="34"/>
      <c r="D93"/>
    </row>
    <row r="94" spans="1:11" ht="12.75">
      <c r="A94" s="292"/>
      <c r="B94" s="34"/>
      <c r="C94" s="233" t="s">
        <v>184</v>
      </c>
      <c r="D94" s="234"/>
      <c r="E94" s="234"/>
      <c r="F94" s="234"/>
      <c r="G94" s="234"/>
      <c r="H94" s="234"/>
      <c r="I94" s="234"/>
      <c r="J94" s="234"/>
      <c r="K94" s="234"/>
    </row>
    <row r="95" spans="1:12" ht="13.5" customHeight="1">
      <c r="A95" s="292"/>
      <c r="B95" s="34"/>
      <c r="C95" s="417" t="s">
        <v>185</v>
      </c>
      <c r="D95" s="417"/>
      <c r="E95" s="417"/>
      <c r="F95" s="417"/>
      <c r="G95" s="417"/>
      <c r="H95" s="417"/>
      <c r="I95" s="417"/>
      <c r="J95" s="417"/>
      <c r="K95" s="235"/>
      <c r="L95" s="235"/>
    </row>
    <row r="96" spans="1:12" ht="12.75">
      <c r="A96" s="292"/>
      <c r="B96" s="34"/>
      <c r="C96" s="417"/>
      <c r="D96" s="417"/>
      <c r="E96" s="417"/>
      <c r="F96" s="417"/>
      <c r="G96" s="417"/>
      <c r="H96" s="417"/>
      <c r="I96" s="417"/>
      <c r="J96" s="417"/>
      <c r="K96" s="235"/>
      <c r="L96" s="235"/>
    </row>
    <row r="97" spans="1:12" ht="18" customHeight="1">
      <c r="A97" s="292"/>
      <c r="B97" s="34"/>
      <c r="C97" s="417" t="s">
        <v>217</v>
      </c>
      <c r="D97" s="417"/>
      <c r="E97" s="417"/>
      <c r="F97" s="417"/>
      <c r="G97" s="417"/>
      <c r="H97" s="417"/>
      <c r="I97" s="417"/>
      <c r="J97" s="417"/>
      <c r="K97" s="235"/>
      <c r="L97" s="235"/>
    </row>
    <row r="98" spans="3:5" ht="12.75">
      <c r="C98" s="13"/>
      <c r="E98" s="13"/>
    </row>
    <row r="99" spans="3:5" ht="12.75">
      <c r="C99" s="13"/>
      <c r="E99" s="13"/>
    </row>
    <row r="100" spans="3:5" ht="12.75">
      <c r="C100" s="13"/>
      <c r="E100" s="13"/>
    </row>
    <row r="101" spans="3:5" ht="12.75">
      <c r="C101" s="13"/>
      <c r="E101" s="13"/>
    </row>
    <row r="102" spans="3:5" ht="12.75">
      <c r="C102" s="13"/>
      <c r="E102" s="13"/>
    </row>
    <row r="103" spans="3:5" ht="12.75">
      <c r="C103" s="13"/>
      <c r="E103" s="13"/>
    </row>
    <row r="104" spans="3:5" ht="12.75">
      <c r="C104" s="13"/>
      <c r="E104" s="13"/>
    </row>
    <row r="105" spans="3:5" ht="12.75">
      <c r="C105" s="13"/>
      <c r="E105" s="13"/>
    </row>
    <row r="106" spans="3:5" ht="12.75">
      <c r="C106" s="13"/>
      <c r="E106" s="13"/>
    </row>
    <row r="107" spans="3:5" ht="12.75">
      <c r="C107" s="13"/>
      <c r="E107" s="13"/>
    </row>
    <row r="108" spans="3:5" ht="12.75">
      <c r="C108" s="13"/>
      <c r="E108" s="13"/>
    </row>
    <row r="109" spans="3:5" ht="12.75">
      <c r="C109" s="13"/>
      <c r="E109" s="13"/>
    </row>
    <row r="110" spans="3:5" ht="12.75">
      <c r="C110" s="13"/>
      <c r="E110" s="13"/>
    </row>
    <row r="111" spans="3:5" ht="12.75">
      <c r="C111" s="13"/>
      <c r="E111" s="13"/>
    </row>
    <row r="112" spans="3:5" ht="12.75">
      <c r="C112" s="13"/>
      <c r="E112" s="13"/>
    </row>
    <row r="113" spans="3:5" ht="12.75">
      <c r="C113" s="13"/>
      <c r="E113" s="13"/>
    </row>
    <row r="114" spans="3:5" ht="12.75">
      <c r="C114" s="13"/>
      <c r="E114" s="13"/>
    </row>
    <row r="115" spans="3:5" ht="12.75">
      <c r="C115" s="13"/>
      <c r="E115" s="13"/>
    </row>
    <row r="116" spans="3:5" ht="12.75">
      <c r="C116" s="13"/>
      <c r="E116" s="13"/>
    </row>
    <row r="117" spans="3:5" ht="12.75">
      <c r="C117" s="13"/>
      <c r="E117" s="13"/>
    </row>
    <row r="118" spans="3:5" ht="12.75">
      <c r="C118" s="13"/>
      <c r="E118" s="13"/>
    </row>
    <row r="119" spans="3:5" ht="12.75">
      <c r="C119" s="13"/>
      <c r="E119" s="13"/>
    </row>
    <row r="120" spans="3:5" ht="12.75">
      <c r="C120" s="13"/>
      <c r="E120" s="13"/>
    </row>
    <row r="121" spans="3:5" ht="12.75">
      <c r="C121" s="13"/>
      <c r="E121" s="13"/>
    </row>
    <row r="122" spans="3:5" ht="12.75">
      <c r="C122" s="13"/>
      <c r="E122" s="13"/>
    </row>
    <row r="123" spans="3:5" ht="12.75">
      <c r="C123" s="13"/>
      <c r="E123" s="13"/>
    </row>
    <row r="124" spans="3:5" ht="12.75">
      <c r="C124" s="13"/>
      <c r="E124" s="13"/>
    </row>
    <row r="125" spans="3:5" ht="12.75">
      <c r="C125" s="13"/>
      <c r="E125" s="13"/>
    </row>
    <row r="126" spans="3:5" ht="12.75">
      <c r="C126" s="13"/>
      <c r="E126" s="13"/>
    </row>
    <row r="127" spans="3:5" ht="12.75">
      <c r="C127" s="13"/>
      <c r="E127" s="13"/>
    </row>
  </sheetData>
  <sheetProtection sheet="1" objects="1" scenarios="1"/>
  <mergeCells count="4">
    <mergeCell ref="C4:E4"/>
    <mergeCell ref="C87:E87"/>
    <mergeCell ref="C95:J96"/>
    <mergeCell ref="C97:J97"/>
  </mergeCells>
  <hyperlinks>
    <hyperlink ref="C87" r:id="rId1" display="Author: William Edwards, Don Hofstrand"/>
    <hyperlink ref="C88" r:id="rId2" display="Don Hofstrand"/>
  </hyperlinks>
  <printOptions/>
  <pageMargins left="0.75" right="0.75" top="0.75" bottom="0.75" header="0.5" footer="0.5"/>
  <pageSetup fitToHeight="1" fitToWidth="1" horizontalDpi="600" verticalDpi="600" orientation="portrait" scale="55" r:id="rId6"/>
  <rowBreaks count="2" manualBreakCount="2">
    <brk id="29" min="2" max="9" man="1"/>
    <brk id="70" min="2" max="9" man="1"/>
  </rowBreak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edwards</dc:creator>
  <cp:keywords/>
  <dc:description/>
  <cp:lastModifiedBy>tonydowl</cp:lastModifiedBy>
  <cp:lastPrinted>2007-03-19T01:42:27Z</cp:lastPrinted>
  <dcterms:created xsi:type="dcterms:W3CDTF">2001-03-23T21:45:57Z</dcterms:created>
  <dcterms:modified xsi:type="dcterms:W3CDTF">2007-03-22T04:34:38Z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