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35" yWindow="45" windowWidth="7815" windowHeight="10335" activeTab="0"/>
  </bookViews>
  <sheets>
    <sheet name="Raspberries Example" sheetId="1" r:id="rId1"/>
    <sheet name="Blank" sheetId="2" r:id="rId2"/>
  </sheets>
  <definedNames>
    <definedName name="_xlnm.Print_Area" localSheetId="1">'Blank'!$A$1:$J$100</definedName>
    <definedName name="_xlnm.Print_Area" localSheetId="0">'Raspberries Example'!$A$1:$J$100</definedName>
  </definedNames>
  <calcPr fullCalcOnLoad="1"/>
</workbook>
</file>

<file path=xl/sharedStrings.xml><?xml version="1.0" encoding="utf-8"?>
<sst xmlns="http://schemas.openxmlformats.org/spreadsheetml/2006/main" count="250" uniqueCount="80">
  <si>
    <t>Quantity</t>
  </si>
  <si>
    <t>Unit</t>
  </si>
  <si>
    <t>$/Unit</t>
  </si>
  <si>
    <t>Total</t>
  </si>
  <si>
    <t>lbs</t>
  </si>
  <si>
    <t>hrs</t>
  </si>
  <si>
    <t>dollars</t>
  </si>
  <si>
    <t xml:space="preserve">   Planting</t>
  </si>
  <si>
    <t xml:space="preserve">   Hand Hoeing</t>
  </si>
  <si>
    <t>Interest on Planting Year Costs</t>
  </si>
  <si>
    <t>Interest on Preharvest Costs</t>
  </si>
  <si>
    <t xml:space="preserve">   Mulching</t>
  </si>
  <si>
    <t>bales</t>
  </si>
  <si>
    <t xml:space="preserve">   Fertilizer Spreading</t>
  </si>
  <si>
    <t xml:space="preserve">   Cutting and Raking</t>
  </si>
  <si>
    <t xml:space="preserve">   Harvest </t>
  </si>
  <si>
    <t xml:space="preserve">   Irrigation Set up</t>
  </si>
  <si>
    <t>Rasberry Sales</t>
  </si>
  <si>
    <t>plants</t>
  </si>
  <si>
    <t xml:space="preserve">   Amortized over 10 years</t>
  </si>
  <si>
    <t xml:space="preserve">   Containers (qts)</t>
  </si>
  <si>
    <t>qts</t>
  </si>
  <si>
    <t xml:space="preserve">   Year One of Production</t>
  </si>
  <si>
    <t>containers</t>
  </si>
  <si>
    <t>Supplies</t>
  </si>
  <si>
    <t xml:space="preserve">   Seed- cover crop</t>
  </si>
  <si>
    <t xml:space="preserve">   Fertilization</t>
  </si>
  <si>
    <t xml:space="preserve">   Plants</t>
  </si>
  <si>
    <t xml:space="preserve">   Straw Mulch</t>
  </si>
  <si>
    <t xml:space="preserve">   Cover crop</t>
  </si>
  <si>
    <t xml:space="preserve">   Bed preparation - trench</t>
  </si>
  <si>
    <t xml:space="preserve">   Fertilizer spreading</t>
  </si>
  <si>
    <t>Fertilization</t>
  </si>
  <si>
    <t>Straw mulch</t>
  </si>
  <si>
    <t xml:space="preserve">   Packaging</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</si>
  <si>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</si>
  <si>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</si>
  <si>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</si>
  <si>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</si>
  <si>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</si>
  <si>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</si>
  <si>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</si>
  <si>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Enter your input values in shaded cells.</t>
  </si>
  <si>
    <t>Assumptions:</t>
  </si>
  <si>
    <t>100' x 4' bed</t>
  </si>
  <si>
    <t>Receipts</t>
  </si>
  <si>
    <t xml:space="preserve">   Average Receipts</t>
  </si>
  <si>
    <t>Planting Year</t>
  </si>
  <si>
    <t>Total Planting Year Costs</t>
  </si>
  <si>
    <t>First Year of Production</t>
  </si>
  <si>
    <t>Preharvest</t>
  </si>
  <si>
    <t>Total Preharvest Costs</t>
  </si>
  <si>
    <t>Harvest (Average Production / year - qts)</t>
  </si>
  <si>
    <t>Total Harvest Costs</t>
  </si>
  <si>
    <t>Total Preharvest and Harvest Costs - Year 1</t>
  </si>
  <si>
    <t>Second Year of Production</t>
  </si>
  <si>
    <t>Total Preharvest Costs (Same as First Year of Production)</t>
  </si>
  <si>
    <t>Total Preharvest and Harvest Costs - Year 2</t>
  </si>
  <si>
    <t>Average Total Variable Costs</t>
  </si>
  <si>
    <t>Per bed</t>
  </si>
  <si>
    <t>Per qt</t>
  </si>
  <si>
    <t>Ownership Costs (Annual)</t>
  </si>
  <si>
    <t>Irrigation System</t>
  </si>
  <si>
    <t>Machinery</t>
  </si>
  <si>
    <t>Land</t>
  </si>
  <si>
    <t>Total Ownership Costs</t>
  </si>
  <si>
    <t>Preproduction Costs</t>
  </si>
  <si>
    <t>Total Costs (Annual)</t>
  </si>
  <si>
    <t>Annual Returns Over Variable Costs</t>
  </si>
  <si>
    <t>Annual Returns Over Total Costs</t>
  </si>
  <si>
    <t>Other</t>
  </si>
  <si>
    <t>RED RASBERRIES</t>
  </si>
  <si>
    <t>Labor Costs</t>
  </si>
  <si>
    <t>production years 2-10</t>
  </si>
  <si>
    <t>some production year 1</t>
  </si>
  <si>
    <t xml:space="preserve">   Years Two through Ten</t>
  </si>
  <si>
    <t>Ag Marketing Resource Center -- Iowa State University Extension</t>
  </si>
  <si>
    <t>For more information on this budget, see the Information File</t>
  </si>
  <si>
    <t>Iowa Vegetable Production Budgets.</t>
  </si>
  <si>
    <t>Vegetable Production Budgets.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</si>
</sst>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s>
  <fonts count="16">
    <font>
      <sz val="12"/>
      <name val="Times New Roman"/>
      <family val="0"/>
    </font>
    <font>
      <sz val="10"/>
      <name val="Arial"/>
      <family val="2"/>
    </font>
    <font>
      <b/>
      <sz val="10"/>
      <name val="Arial"/>
      <family val="2"/>
    </font>
    <font>
      <i/>
      <sz val="10"/>
      <name val="Arial"/>
      <family val="2"/>
    </font>
    <font>
      <u val="single"/>
      <sz val="10"/>
      <name val="Arial"/>
      <family val="2"/>
    </font>
    <font>
      <b/>
      <sz val="14"/>
      <color indexed="9"/>
      <name val="Arial"/>
      <family val="2"/>
    </font>
    <font>
      <sz val="9"/>
      <name val="Times New Roman"/>
      <family val="0"/>
    </font>
    <font>
      <u val="single"/>
      <sz val="10"/>
      <color indexed="45"/>
      <name val="Arial"/>
      <family val="0"/>
    </font>
    <font>
      <u val="single"/>
      <sz val="10"/>
      <color indexed="12"/>
      <name val="Arial"/>
      <family val="0"/>
    </font>
    <font>
      <b/>
      <sz val="10"/>
      <color indexed="60"/>
      <name val="Arial"/>
      <family val="2"/>
    </font>
    <font>
      <sz val="6"/>
      <color indexed="63"/>
      <name val="Univers"/>
      <family val="2"/>
    </font>
    <font>
      <sz val="6"/>
      <name val="Arial"/>
      <family val="0"/>
    </font>
    <font>
      <b/>
      <sz val="11"/>
      <color indexed="63"/>
      <name val="Arial"/>
      <family val="2"/>
    </font>
    <font>
      <sz val="9"/>
      <name val="Arial"/>
      <family val="0"/>
    </font>
    <font>
      <sz val="10"/>
      <name val="Times New Roman"/>
      <family val="0"/>
    </font>
    <font>
      <b/>
      <i/>
      <sz val="10"/>
      <name val="Arial"/>
      <family val="2"/>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s>
  <borders count="7">
    <border>
      <left/>
      <right/>
      <top/>
      <bottom/>
      <diagonal/>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ck">
        <color indexed="47"/>
      </botto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3" fillId="0" borderId="0" xfId="0" applyFont="1" applyAlignment="1">
      <alignment/>
    </xf>
    <xf numFmtId="0" fontId="1" fillId="0" borderId="0" xfId="0" applyFont="1" applyAlignment="1">
      <alignment/>
    </xf>
    <xf numFmtId="0" fontId="3" fillId="0" borderId="0" xfId="0" applyFont="1" applyFill="1" applyBorder="1" applyAlignment="1">
      <alignment/>
    </xf>
    <xf numFmtId="0" fontId="1" fillId="0" borderId="0" xfId="0" applyFont="1" applyAlignment="1">
      <alignment horizontal="center"/>
    </xf>
    <xf numFmtId="4" fontId="1" fillId="0" borderId="0" xfId="0" applyNumberFormat="1" applyFont="1" applyAlignment="1">
      <alignment/>
    </xf>
    <xf numFmtId="4" fontId="4" fillId="0" borderId="0" xfId="0" applyNumberFormat="1" applyFont="1" applyAlignment="1">
      <alignment/>
    </xf>
    <xf numFmtId="3" fontId="1" fillId="0" borderId="0" xfId="0" applyNumberFormat="1" applyFont="1" applyAlignment="1">
      <alignment/>
    </xf>
    <xf numFmtId="164" fontId="1" fillId="0" borderId="0" xfId="0" applyNumberFormat="1" applyFont="1" applyAlignment="1">
      <alignment/>
    </xf>
    <xf numFmtId="2" fontId="1" fillId="0" borderId="0" xfId="0" applyNumberFormat="1" applyFont="1" applyAlignment="1">
      <alignment/>
    </xf>
    <xf numFmtId="2" fontId="4" fillId="0" borderId="0" xfId="0" applyNumberFormat="1" applyFont="1" applyAlignment="1">
      <alignment/>
    </xf>
    <xf numFmtId="3" fontId="1" fillId="0" borderId="0" xfId="0" applyNumberFormat="1" applyFont="1" applyAlignment="1">
      <alignment horizontal="center"/>
    </xf>
    <xf numFmtId="0" fontId="2" fillId="0" borderId="0" xfId="0" applyFont="1" applyAlignment="1">
      <alignment/>
    </xf>
    <xf numFmtId="0" fontId="1" fillId="0" borderId="0" xfId="0" applyFont="1" applyFill="1" applyAlignment="1">
      <alignment/>
    </xf>
    <xf numFmtId="0" fontId="6" fillId="0" borderId="0" xfId="0" applyFont="1" applyFill="1" applyAlignment="1">
      <alignment/>
    </xf>
    <xf numFmtId="0" fontId="1"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1" fillId="0" borderId="0" xfId="0" applyFont="1" applyBorder="1" applyAlignment="1">
      <alignment/>
    </xf>
    <xf numFmtId="0" fontId="7" fillId="0" borderId="0" xfId="19" applyFont="1" applyAlignment="1" applyProtection="1">
      <alignment horizontal="left"/>
      <protection/>
    </xf>
    <xf numFmtId="0" fontId="1" fillId="0" borderId="0" xfId="0" applyFont="1" applyAlignment="1" applyProtection="1">
      <alignment/>
      <protection/>
    </xf>
    <xf numFmtId="0" fontId="1" fillId="0" borderId="0" xfId="0" applyFont="1" applyAlignment="1">
      <alignment/>
    </xf>
    <xf numFmtId="0" fontId="1" fillId="0" borderId="0" xfId="19" applyFont="1" applyAlignment="1" applyProtection="1">
      <alignment horizontal="left"/>
      <protection/>
    </xf>
    <xf numFmtId="0" fontId="1" fillId="0" borderId="0" xfId="0" applyFont="1" applyAlignment="1" applyProtection="1">
      <alignment/>
      <protection/>
    </xf>
    <xf numFmtId="0" fontId="9" fillId="0" borderId="0" xfId="0" applyFont="1" applyAlignment="1">
      <alignment/>
    </xf>
    <xf numFmtId="0" fontId="10" fillId="0" borderId="0" xfId="0" applyFont="1" applyAlignment="1">
      <alignment horizontal="left"/>
    </xf>
    <xf numFmtId="0" fontId="11" fillId="0" borderId="0" xfId="0" applyFont="1" applyAlignment="1">
      <alignment/>
    </xf>
    <xf numFmtId="0" fontId="12" fillId="0" borderId="0" xfId="0" applyFont="1" applyAlignment="1">
      <alignment/>
    </xf>
    <xf numFmtId="0" fontId="8" fillId="0" borderId="0" xfId="19" applyFont="1" applyAlignment="1">
      <alignment wrapText="1"/>
    </xf>
    <xf numFmtId="0" fontId="6" fillId="0" borderId="0" xfId="0" applyFont="1" applyAlignment="1">
      <alignment/>
    </xf>
    <xf numFmtId="0" fontId="13" fillId="0" borderId="0" xfId="0" applyFont="1" applyFill="1" applyBorder="1" applyAlignment="1" applyProtection="1">
      <alignment horizontal="left"/>
      <protection/>
    </xf>
    <xf numFmtId="0" fontId="2" fillId="0" borderId="0" xfId="0" applyFont="1" applyFill="1" applyAlignment="1">
      <alignment/>
    </xf>
    <xf numFmtId="0" fontId="2" fillId="0" borderId="1" xfId="0" applyFont="1" applyBorder="1" applyAlignment="1">
      <alignment/>
    </xf>
    <xf numFmtId="0" fontId="2" fillId="0" borderId="1" xfId="0" applyFont="1" applyBorder="1" applyAlignment="1">
      <alignment horizontal="center"/>
    </xf>
    <xf numFmtId="0" fontId="15" fillId="0" borderId="0" xfId="0" applyFont="1" applyAlignment="1">
      <alignment/>
    </xf>
    <xf numFmtId="164" fontId="2" fillId="0" borderId="0" xfId="0" applyNumberFormat="1" applyFont="1" applyAlignment="1">
      <alignment/>
    </xf>
    <xf numFmtId="0" fontId="2" fillId="0" borderId="0" xfId="0" applyFont="1" applyAlignment="1">
      <alignment horizontal="left" indent="1"/>
    </xf>
    <xf numFmtId="0" fontId="1" fillId="0" borderId="0" xfId="0" applyFont="1" applyAlignment="1">
      <alignment horizontal="left" indent="1"/>
    </xf>
    <xf numFmtId="2" fontId="2" fillId="0" borderId="0" xfId="0" applyNumberFormat="1" applyFont="1" applyAlignment="1">
      <alignment/>
    </xf>
    <xf numFmtId="0" fontId="1" fillId="0" borderId="2"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1" fillId="2" borderId="3" xfId="0" applyFont="1" applyFill="1" applyBorder="1" applyAlignment="1" applyProtection="1">
      <alignment horizontal="left" indent="1"/>
      <protection locked="0"/>
    </xf>
    <xf numFmtId="2" fontId="1" fillId="2" borderId="3" xfId="0" applyNumberFormat="1" applyFont="1" applyFill="1" applyBorder="1" applyAlignment="1" applyProtection="1">
      <alignment/>
      <protection locked="0"/>
    </xf>
    <xf numFmtId="0" fontId="1" fillId="0" borderId="0" xfId="0" applyFont="1" applyAlignment="1" applyProtection="1">
      <alignment horizontal="center"/>
      <protection locked="0"/>
    </xf>
    <xf numFmtId="0" fontId="2" fillId="0" borderId="0" xfId="0" applyFont="1" applyBorder="1" applyAlignment="1">
      <alignment horizontal="center"/>
    </xf>
    <xf numFmtId="0" fontId="1" fillId="2" borderId="3" xfId="0" applyFont="1" applyFill="1" applyBorder="1" applyAlignment="1" applyProtection="1">
      <alignment/>
      <protection locked="0"/>
    </xf>
    <xf numFmtId="2" fontId="1" fillId="2" borderId="3" xfId="0" applyNumberFormat="1" applyFont="1" applyFill="1" applyBorder="1" applyAlignment="1" applyProtection="1">
      <alignment horizontal="center"/>
      <protection locked="0"/>
    </xf>
    <xf numFmtId="0" fontId="4" fillId="2" borderId="3" xfId="0" applyFont="1" applyFill="1" applyBorder="1" applyAlignment="1" applyProtection="1">
      <alignment/>
      <protection locked="0"/>
    </xf>
    <xf numFmtId="0" fontId="1" fillId="2" borderId="3" xfId="0" applyFont="1" applyFill="1" applyBorder="1" applyAlignment="1" applyProtection="1">
      <alignment/>
      <protection locked="0"/>
    </xf>
    <xf numFmtId="2" fontId="1" fillId="0" borderId="0" xfId="0" applyNumberFormat="1" applyFont="1" applyAlignment="1" applyProtection="1">
      <alignment/>
      <protection locked="0"/>
    </xf>
    <xf numFmtId="165" fontId="1" fillId="2" borderId="3" xfId="0" applyNumberFormat="1" applyFont="1" applyFill="1" applyBorder="1" applyAlignment="1" applyProtection="1">
      <alignment/>
      <protection locked="0"/>
    </xf>
    <xf numFmtId="164" fontId="1" fillId="2" borderId="3" xfId="0" applyNumberFormat="1" applyFont="1" applyFill="1" applyBorder="1" applyAlignment="1" applyProtection="1">
      <alignment/>
      <protection locked="0"/>
    </xf>
    <xf numFmtId="2" fontId="4" fillId="2" borderId="3" xfId="0" applyNumberFormat="1" applyFont="1" applyFill="1" applyBorder="1" applyAlignment="1" applyProtection="1">
      <alignment/>
      <protection locked="0"/>
    </xf>
    <xf numFmtId="0" fontId="1" fillId="3" borderId="0" xfId="0" applyFont="1" applyFill="1" applyAlignment="1">
      <alignment/>
    </xf>
    <xf numFmtId="0" fontId="6" fillId="3" borderId="0" xfId="0" applyFont="1" applyFill="1" applyAlignment="1">
      <alignment/>
    </xf>
    <xf numFmtId="0" fontId="2" fillId="3" borderId="0" xfId="0" applyFont="1" applyFill="1" applyAlignment="1">
      <alignment/>
    </xf>
    <xf numFmtId="0" fontId="1" fillId="4" borderId="0" xfId="0" applyFont="1" applyFill="1" applyAlignment="1">
      <alignment/>
    </xf>
    <xf numFmtId="0" fontId="1" fillId="3" borderId="0" xfId="0" applyFont="1" applyFill="1" applyAlignment="1">
      <alignment/>
    </xf>
    <xf numFmtId="0" fontId="0" fillId="3" borderId="0" xfId="0" applyFill="1" applyAlignment="1">
      <alignment/>
    </xf>
    <xf numFmtId="0" fontId="5" fillId="5" borderId="4" xfId="0" applyFont="1" applyFill="1" applyBorder="1" applyAlignment="1">
      <alignment/>
    </xf>
    <xf numFmtId="0" fontId="0" fillId="0" borderId="0" xfId="0" applyAlignment="1">
      <alignment/>
    </xf>
    <xf numFmtId="0" fontId="0" fillId="0" borderId="0" xfId="0" applyAlignment="1">
      <alignment/>
    </xf>
    <xf numFmtId="0" fontId="10" fillId="0" borderId="0" xfId="0" applyFont="1" applyAlignment="1">
      <alignment horizontal="left" wrapText="1"/>
    </xf>
    <xf numFmtId="0" fontId="13" fillId="6" borderId="5" xfId="0" applyFont="1" applyFill="1" applyBorder="1" applyAlignment="1" applyProtection="1">
      <alignment horizontal="left"/>
      <protection/>
    </xf>
    <xf numFmtId="0" fontId="13" fillId="6" borderId="1" xfId="0" applyFont="1" applyFill="1" applyBorder="1" applyAlignment="1" applyProtection="1">
      <alignment horizontal="left"/>
      <protection/>
    </xf>
    <xf numFmtId="0" fontId="13" fillId="6" borderId="6" xfId="0" applyFont="1" applyFill="1" applyBorder="1" applyAlignment="1" applyProtection="1">
      <alignment horizontal="left"/>
      <protection/>
    </xf>
    <xf numFmtId="0" fontId="1" fillId="2" borderId="5" xfId="0" applyFont="1" applyFill="1" applyBorder="1" applyAlignment="1" applyProtection="1">
      <alignment/>
      <protection locked="0"/>
    </xf>
    <xf numFmtId="0" fontId="14" fillId="0" borderId="1" xfId="0" applyFont="1" applyBorder="1" applyAlignment="1" applyProtection="1">
      <alignment/>
      <protection locked="0"/>
    </xf>
    <xf numFmtId="0" fontId="14" fillId="0" borderId="6" xfId="0" applyFont="1" applyBorder="1" applyAlignment="1" applyProtection="1">
      <alignment/>
      <protection locked="0"/>
    </xf>
    <xf numFmtId="14" fontId="1" fillId="0" borderId="0" xfId="0" applyNumberFormat="1" applyFont="1" applyAlignment="1" applyProtection="1">
      <alignment horizontal="left"/>
      <protection/>
    </xf>
    <xf numFmtId="0" fontId="8" fillId="0" borderId="0" xfId="19"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93</xdr:row>
      <xdr:rowOff>152400</xdr:rowOff>
    </xdr:from>
    <xdr:to>
      <xdr:col>4</xdr:col>
      <xdr:colOff>666750</xdr:colOff>
      <xdr:row>95</xdr:row>
      <xdr:rowOff>114300</xdr:rowOff>
    </xdr:to>
    <xdr:pic>
      <xdr:nvPicPr>
        <xdr:cNvPr id="1" name="Picture 1"/>
        <xdr:cNvPicPr preferRelativeResize="1">
          <a:picLocks noChangeAspect="1"/>
        </xdr:cNvPicPr>
      </xdr:nvPicPr>
      <xdr:blipFill>
        <a:blip r:embed="rId1"/>
        <a:stretch>
          <a:fillRect/>
        </a:stretch>
      </xdr:blipFill>
      <xdr:spPr>
        <a:xfrm>
          <a:off x="257175" y="15249525"/>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93</xdr:row>
      <xdr:rowOff>152400</xdr:rowOff>
    </xdr:from>
    <xdr:to>
      <xdr:col>4</xdr:col>
      <xdr:colOff>666750</xdr:colOff>
      <xdr:row>95</xdr:row>
      <xdr:rowOff>114300</xdr:rowOff>
    </xdr:to>
    <xdr:pic>
      <xdr:nvPicPr>
        <xdr:cNvPr id="1" name="Picture 1"/>
        <xdr:cNvPicPr preferRelativeResize="1">
          <a:picLocks noChangeAspect="1"/>
        </xdr:cNvPicPr>
      </xdr:nvPicPr>
      <xdr:blipFill>
        <a:blip r:embed="rId1"/>
        <a:stretch>
          <a:fillRect/>
        </a:stretch>
      </xdr:blipFill>
      <xdr:spPr>
        <a:xfrm>
          <a:off x="257175" y="15249525"/>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vegetablebudgetstomakedecisions.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73"/>
  <sheetViews>
    <sheetView showGridLines="0" tabSelected="1" workbookViewId="0" topLeftCell="A1">
      <selection activeCell="C5" sqref="C5:E5"/>
    </sheetView>
  </sheetViews>
  <sheetFormatPr defaultColWidth="9.00390625" defaultRowHeight="15.75"/>
  <cols>
    <col min="1" max="1" width="1.4921875" style="59" customWidth="1"/>
    <col min="2" max="2" width="1.4921875" style="2" customWidth="1"/>
    <col min="3" max="3" width="19.625" style="2" customWidth="1"/>
    <col min="4" max="4" width="1.4921875" style="2" customWidth="1"/>
    <col min="5" max="6" width="9.125" style="2" customWidth="1"/>
    <col min="7" max="7" width="6.75390625" style="2" customWidth="1"/>
    <col min="8" max="8" width="9.625" style="2" customWidth="1"/>
    <col min="9" max="9" width="9.125" style="2" customWidth="1"/>
    <col min="10" max="10" width="13.75390625" style="2" customWidth="1"/>
    <col min="11" max="16384" width="9.00390625" style="2" customWidth="1"/>
  </cols>
  <sheetData>
    <row r="1" s="62" customFormat="1" ht="18.75" thickBot="1">
      <c r="C1" s="62" t="s">
        <v>71</v>
      </c>
    </row>
    <row r="2" spans="1:4" ht="15.75" thickTop="1">
      <c r="A2" s="56"/>
      <c r="B2" s="13"/>
      <c r="C2" s="29" t="s">
        <v>76</v>
      </c>
      <c r="D2" s="12"/>
    </row>
    <row r="3" spans="1:11" ht="15.75">
      <c r="A3" s="56"/>
      <c r="B3" s="13"/>
      <c r="C3" s="63" t="s">
        <v>77</v>
      </c>
      <c r="D3" s="63"/>
      <c r="E3" s="63"/>
      <c r="F3" s="63"/>
      <c r="G3" s="63"/>
      <c r="H3" s="73" t="s">
        <v>79</v>
      </c>
      <c r="I3" s="73"/>
      <c r="J3" s="73"/>
      <c r="K3" s="30"/>
    </row>
    <row r="4" spans="1:2" ht="12.75">
      <c r="A4" s="56"/>
      <c r="B4" s="13"/>
    </row>
    <row r="5" spans="1:5" s="31" customFormat="1" ht="12">
      <c r="A5" s="57"/>
      <c r="B5" s="14"/>
      <c r="C5" s="66" t="s">
        <v>42</v>
      </c>
      <c r="D5" s="67"/>
      <c r="E5" s="68"/>
    </row>
    <row r="6" spans="1:5" s="31" customFormat="1" ht="12">
      <c r="A6" s="57"/>
      <c r="B6" s="14"/>
      <c r="C6" s="32"/>
      <c r="D6" s="32"/>
      <c r="E6" s="32"/>
    </row>
    <row r="7" spans="1:5" s="31" customFormat="1" ht="12">
      <c r="A7" s="57"/>
      <c r="B7" s="14"/>
      <c r="C7" s="32" t="s">
        <v>43</v>
      </c>
      <c r="D7" s="32"/>
      <c r="E7" s="32"/>
    </row>
    <row r="8" spans="1:5" ht="12.75">
      <c r="A8" s="56"/>
      <c r="B8" s="13"/>
      <c r="C8" s="69" t="s">
        <v>44</v>
      </c>
      <c r="D8" s="70"/>
      <c r="E8" s="71"/>
    </row>
    <row r="9" spans="1:5" ht="12.75">
      <c r="A9" s="56"/>
      <c r="B9" s="13"/>
      <c r="C9" s="69" t="s">
        <v>74</v>
      </c>
      <c r="D9" s="70"/>
      <c r="E9" s="71"/>
    </row>
    <row r="10" spans="1:5" ht="12.75">
      <c r="A10" s="56"/>
      <c r="B10" s="13"/>
      <c r="C10" s="69" t="s">
        <v>73</v>
      </c>
      <c r="D10" s="70"/>
      <c r="E10" s="71"/>
    </row>
    <row r="11" spans="1:10" s="12" customFormat="1" ht="12.75">
      <c r="A11" s="58"/>
      <c r="B11" s="33"/>
      <c r="C11" s="34"/>
      <c r="D11" s="34"/>
      <c r="E11" s="34"/>
      <c r="F11" s="35" t="s">
        <v>0</v>
      </c>
      <c r="G11" s="35" t="s">
        <v>1</v>
      </c>
      <c r="H11" s="35" t="s">
        <v>2</v>
      </c>
      <c r="I11" s="35" t="s">
        <v>3</v>
      </c>
      <c r="J11" s="36"/>
    </row>
    <row r="12" spans="1:10" ht="12.75">
      <c r="A12" s="56"/>
      <c r="B12" s="13"/>
      <c r="C12" s="12" t="s">
        <v>45</v>
      </c>
      <c r="J12" s="1"/>
    </row>
    <row r="13" spans="1:10" ht="12.75">
      <c r="A13" s="56"/>
      <c r="B13" s="13"/>
      <c r="C13" s="2" t="s">
        <v>17</v>
      </c>
      <c r="J13" s="3"/>
    </row>
    <row r="14" spans="1:10" ht="12.75">
      <c r="A14" s="57"/>
      <c r="B14" s="14"/>
      <c r="C14" s="48" t="s">
        <v>22</v>
      </c>
      <c r="D14" s="41"/>
      <c r="F14" s="48">
        <v>10</v>
      </c>
      <c r="G14" s="46" t="s">
        <v>21</v>
      </c>
      <c r="H14" s="49">
        <v>8</v>
      </c>
      <c r="I14" s="5">
        <f>F14*H14</f>
        <v>80</v>
      </c>
      <c r="J14" s="3"/>
    </row>
    <row r="15" spans="1:10" ht="12.75">
      <c r="A15" s="57"/>
      <c r="B15" s="14"/>
      <c r="C15" s="48" t="s">
        <v>75</v>
      </c>
      <c r="D15" s="41"/>
      <c r="F15" s="50">
        <v>30</v>
      </c>
      <c r="G15" s="46" t="s">
        <v>21</v>
      </c>
      <c r="H15" s="49">
        <v>8</v>
      </c>
      <c r="I15" s="6">
        <f>F15*H15</f>
        <v>240</v>
      </c>
      <c r="J15" s="1"/>
    </row>
    <row r="16" spans="1:10" ht="12.75">
      <c r="A16" s="56"/>
      <c r="B16" s="13"/>
      <c r="C16" s="12" t="s">
        <v>46</v>
      </c>
      <c r="D16" s="42"/>
      <c r="F16" s="7">
        <f>((F15*9)+F14)/10</f>
        <v>28</v>
      </c>
      <c r="I16" s="37">
        <f>((I15*9)+I14)/10</f>
        <v>224</v>
      </c>
      <c r="J16" s="8"/>
    </row>
    <row r="17" spans="1:10" ht="12.75">
      <c r="A17" s="56"/>
      <c r="B17" s="13"/>
      <c r="D17" s="42"/>
      <c r="J17" s="1"/>
    </row>
    <row r="18" spans="1:10" ht="12.75">
      <c r="A18" s="56"/>
      <c r="B18" s="13"/>
      <c r="C18" s="12" t="s">
        <v>47</v>
      </c>
      <c r="D18" s="42"/>
      <c r="J18" s="1"/>
    </row>
    <row r="19" spans="1:10" ht="12.75">
      <c r="A19" s="56"/>
      <c r="B19" s="13"/>
      <c r="C19" s="2" t="s">
        <v>24</v>
      </c>
      <c r="D19" s="42"/>
      <c r="G19" s="4"/>
      <c r="H19" s="9"/>
      <c r="I19" s="9"/>
      <c r="J19" s="1"/>
    </row>
    <row r="20" spans="1:10" ht="12.75">
      <c r="A20" s="56"/>
      <c r="B20" s="13"/>
      <c r="C20" s="48" t="s">
        <v>25</v>
      </c>
      <c r="D20" s="42"/>
      <c r="F20" s="45">
        <v>0.75</v>
      </c>
      <c r="G20" s="46" t="s">
        <v>4</v>
      </c>
      <c r="H20" s="45">
        <v>0.6</v>
      </c>
      <c r="I20" s="8">
        <f>F20*H20</f>
        <v>0.44999999999999996</v>
      </c>
      <c r="J20" s="1"/>
    </row>
    <row r="21" spans="1:10" ht="12.75">
      <c r="A21" s="56"/>
      <c r="B21" s="13"/>
      <c r="C21" s="48" t="s">
        <v>26</v>
      </c>
      <c r="D21" s="42"/>
      <c r="F21" s="45">
        <v>6</v>
      </c>
      <c r="G21" s="46" t="s">
        <v>4</v>
      </c>
      <c r="H21" s="45">
        <v>0.15</v>
      </c>
      <c r="I21" s="9">
        <f>F21*H21</f>
        <v>0.8999999999999999</v>
      </c>
      <c r="J21" s="1"/>
    </row>
    <row r="22" spans="1:10" ht="12.75">
      <c r="A22" s="56"/>
      <c r="B22" s="13"/>
      <c r="C22" s="51" t="s">
        <v>27</v>
      </c>
      <c r="D22" s="43"/>
      <c r="F22" s="45">
        <v>35</v>
      </c>
      <c r="G22" s="46" t="s">
        <v>18</v>
      </c>
      <c r="H22" s="45">
        <v>1.6</v>
      </c>
      <c r="I22" s="9">
        <f>F22*H22</f>
        <v>56</v>
      </c>
      <c r="J22" s="1"/>
    </row>
    <row r="23" spans="1:10" ht="12.75">
      <c r="A23" s="56"/>
      <c r="B23" s="13"/>
      <c r="C23" s="48" t="s">
        <v>28</v>
      </c>
      <c r="D23" s="42"/>
      <c r="F23" s="45">
        <v>6</v>
      </c>
      <c r="G23" s="46" t="s">
        <v>12</v>
      </c>
      <c r="H23" s="45">
        <v>2.5</v>
      </c>
      <c r="I23" s="9">
        <f>F23*H23</f>
        <v>15</v>
      </c>
      <c r="J23" s="1"/>
    </row>
    <row r="24" spans="1:10" ht="12.75">
      <c r="A24" s="56"/>
      <c r="B24" s="13"/>
      <c r="C24" s="44" t="s">
        <v>70</v>
      </c>
      <c r="D24" s="42"/>
      <c r="F24" s="48">
        <v>0</v>
      </c>
      <c r="G24" s="46" t="s">
        <v>4</v>
      </c>
      <c r="H24" s="45">
        <v>0</v>
      </c>
      <c r="I24" s="9">
        <f>F24*H24</f>
        <v>0</v>
      </c>
      <c r="J24" s="1"/>
    </row>
    <row r="25" spans="1:10" ht="12.75">
      <c r="A25" s="56"/>
      <c r="B25" s="13"/>
      <c r="C25" s="2" t="s">
        <v>72</v>
      </c>
      <c r="D25" s="42"/>
      <c r="G25" s="4"/>
      <c r="H25" s="9"/>
      <c r="I25" s="9"/>
      <c r="J25" s="1"/>
    </row>
    <row r="26" spans="1:10" ht="12.75">
      <c r="A26" s="56"/>
      <c r="B26" s="13"/>
      <c r="C26" s="51" t="s">
        <v>29</v>
      </c>
      <c r="D26" s="43"/>
      <c r="F26" s="45">
        <v>0.05</v>
      </c>
      <c r="G26" s="46" t="s">
        <v>5</v>
      </c>
      <c r="H26" s="45">
        <v>10</v>
      </c>
      <c r="I26" s="9">
        <f aca="true" t="shared" si="0" ref="I26:I33">F26*H26</f>
        <v>0.5</v>
      </c>
      <c r="J26" s="1"/>
    </row>
    <row r="27" spans="1:10" ht="12.75">
      <c r="A27" s="56"/>
      <c r="B27" s="13"/>
      <c r="C27" s="51" t="s">
        <v>30</v>
      </c>
      <c r="D27" s="43"/>
      <c r="F27" s="45">
        <v>0.1</v>
      </c>
      <c r="G27" s="46" t="s">
        <v>5</v>
      </c>
      <c r="H27" s="45">
        <v>10</v>
      </c>
      <c r="I27" s="9">
        <f t="shared" si="0"/>
        <v>1</v>
      </c>
      <c r="J27" s="1"/>
    </row>
    <row r="28" spans="1:10" ht="12.75">
      <c r="A28" s="56"/>
      <c r="B28" s="13"/>
      <c r="C28" s="48" t="s">
        <v>31</v>
      </c>
      <c r="D28" s="42"/>
      <c r="F28" s="45">
        <v>0.1</v>
      </c>
      <c r="G28" s="46" t="s">
        <v>5</v>
      </c>
      <c r="H28" s="45">
        <v>10</v>
      </c>
      <c r="I28" s="9">
        <f t="shared" si="0"/>
        <v>1</v>
      </c>
      <c r="J28" s="1"/>
    </row>
    <row r="29" spans="1:10" ht="12.75">
      <c r="A29" s="56"/>
      <c r="B29" s="13"/>
      <c r="C29" s="51" t="s">
        <v>7</v>
      </c>
      <c r="D29" s="43"/>
      <c r="F29" s="45">
        <v>0.5</v>
      </c>
      <c r="G29" s="46" t="s">
        <v>5</v>
      </c>
      <c r="H29" s="45">
        <v>10</v>
      </c>
      <c r="I29" s="9">
        <f t="shared" si="0"/>
        <v>5</v>
      </c>
      <c r="J29" s="1"/>
    </row>
    <row r="30" spans="1:10" ht="12.75">
      <c r="A30" s="56"/>
      <c r="B30" s="13"/>
      <c r="C30" s="48" t="s">
        <v>8</v>
      </c>
      <c r="D30" s="42"/>
      <c r="F30" s="45">
        <v>1</v>
      </c>
      <c r="G30" s="46" t="s">
        <v>5</v>
      </c>
      <c r="H30" s="45">
        <v>10</v>
      </c>
      <c r="I30" s="9">
        <f t="shared" si="0"/>
        <v>10</v>
      </c>
      <c r="J30" s="1"/>
    </row>
    <row r="31" spans="1:10" ht="12.75">
      <c r="A31" s="56"/>
      <c r="B31" s="13"/>
      <c r="C31" s="51" t="s">
        <v>11</v>
      </c>
      <c r="D31" s="43"/>
      <c r="F31" s="45">
        <v>0.5</v>
      </c>
      <c r="G31" s="46" t="s">
        <v>5</v>
      </c>
      <c r="H31" s="45">
        <v>10</v>
      </c>
      <c r="I31" s="9">
        <f t="shared" si="0"/>
        <v>5</v>
      </c>
      <c r="J31" s="1"/>
    </row>
    <row r="32" spans="1:10" ht="12.75">
      <c r="A32" s="56"/>
      <c r="B32" s="13"/>
      <c r="C32" s="48" t="s">
        <v>16</v>
      </c>
      <c r="D32" s="42"/>
      <c r="F32" s="45">
        <v>0.25</v>
      </c>
      <c r="G32" s="46" t="s">
        <v>5</v>
      </c>
      <c r="H32" s="45">
        <v>10</v>
      </c>
      <c r="I32" s="9">
        <f t="shared" si="0"/>
        <v>2.5</v>
      </c>
      <c r="J32" s="1"/>
    </row>
    <row r="33" spans="1:10" ht="12.75">
      <c r="A33" s="56"/>
      <c r="B33" s="13"/>
      <c r="C33" s="2" t="s">
        <v>9</v>
      </c>
      <c r="F33" s="5">
        <f>SUM(I20:I32)</f>
        <v>97.35</v>
      </c>
      <c r="G33" s="46" t="s">
        <v>6</v>
      </c>
      <c r="H33" s="52">
        <v>0.07</v>
      </c>
      <c r="I33" s="10">
        <f t="shared" si="0"/>
        <v>6.814500000000001</v>
      </c>
      <c r="J33" s="1"/>
    </row>
    <row r="34" spans="1:10" ht="12.75">
      <c r="A34" s="56"/>
      <c r="B34" s="13"/>
      <c r="C34" s="12" t="s">
        <v>48</v>
      </c>
      <c r="G34" s="4"/>
      <c r="H34" s="9"/>
      <c r="I34" s="37">
        <f>SUM(I20:I33)</f>
        <v>104.16449999999999</v>
      </c>
      <c r="J34" s="1"/>
    </row>
    <row r="35" spans="1:10" ht="12.75">
      <c r="A35" s="56"/>
      <c r="B35" s="13"/>
      <c r="G35" s="4"/>
      <c r="H35" s="9"/>
      <c r="I35" s="9"/>
      <c r="J35" s="1"/>
    </row>
    <row r="36" spans="1:10" ht="12.75">
      <c r="A36" s="56"/>
      <c r="B36" s="13"/>
      <c r="C36" s="12" t="s">
        <v>49</v>
      </c>
      <c r="F36" s="47" t="s">
        <v>0</v>
      </c>
      <c r="G36" s="47" t="s">
        <v>1</v>
      </c>
      <c r="H36" s="47" t="s">
        <v>2</v>
      </c>
      <c r="I36" s="47" t="s">
        <v>3</v>
      </c>
      <c r="J36" s="1"/>
    </row>
    <row r="37" spans="1:10" ht="12.75">
      <c r="A37" s="56"/>
      <c r="B37" s="13"/>
      <c r="C37" s="1" t="s">
        <v>50</v>
      </c>
      <c r="G37" s="4"/>
      <c r="H37" s="9"/>
      <c r="I37" s="9"/>
      <c r="J37" s="1"/>
    </row>
    <row r="38" spans="1:10" ht="12.75">
      <c r="A38" s="56"/>
      <c r="B38" s="13"/>
      <c r="C38" s="48" t="s">
        <v>32</v>
      </c>
      <c r="F38" s="45">
        <v>6</v>
      </c>
      <c r="G38" s="46" t="s">
        <v>4</v>
      </c>
      <c r="H38" s="45">
        <v>0.15</v>
      </c>
      <c r="I38" s="8">
        <f>F38*H38</f>
        <v>0.8999999999999999</v>
      </c>
      <c r="J38" s="1"/>
    </row>
    <row r="39" spans="1:10" ht="12.75">
      <c r="A39" s="56"/>
      <c r="B39" s="13"/>
      <c r="C39" s="48" t="s">
        <v>33</v>
      </c>
      <c r="F39" s="45">
        <v>2</v>
      </c>
      <c r="G39" s="46" t="s">
        <v>12</v>
      </c>
      <c r="H39" s="45">
        <v>3</v>
      </c>
      <c r="I39" s="9">
        <f>F39*H39</f>
        <v>6</v>
      </c>
      <c r="J39" s="1"/>
    </row>
    <row r="40" spans="1:10" ht="12.75">
      <c r="A40" s="56"/>
      <c r="B40" s="13"/>
      <c r="C40" s="2" t="s">
        <v>72</v>
      </c>
      <c r="G40" s="4"/>
      <c r="H40" s="9"/>
      <c r="I40" s="9"/>
      <c r="J40" s="1"/>
    </row>
    <row r="41" spans="1:10" ht="12.75">
      <c r="A41" s="56"/>
      <c r="B41" s="13"/>
      <c r="C41" s="48" t="s">
        <v>13</v>
      </c>
      <c r="F41" s="45">
        <v>0.1</v>
      </c>
      <c r="G41" s="46" t="s">
        <v>5</v>
      </c>
      <c r="H41" s="45">
        <v>10</v>
      </c>
      <c r="I41" s="9">
        <f>F41*H41</f>
        <v>1</v>
      </c>
      <c r="J41" s="1"/>
    </row>
    <row r="42" spans="1:10" ht="12.75">
      <c r="A42" s="56"/>
      <c r="B42" s="13"/>
      <c r="C42" s="48" t="s">
        <v>8</v>
      </c>
      <c r="F42" s="45">
        <v>0.5</v>
      </c>
      <c r="G42" s="46" t="s">
        <v>5</v>
      </c>
      <c r="H42" s="45">
        <v>10</v>
      </c>
      <c r="I42" s="9">
        <f>F42*H42</f>
        <v>5</v>
      </c>
      <c r="J42" s="1"/>
    </row>
    <row r="43" spans="1:10" ht="12.75">
      <c r="A43" s="56"/>
      <c r="B43" s="13"/>
      <c r="C43" s="48" t="s">
        <v>11</v>
      </c>
      <c r="F43" s="45">
        <v>0.25</v>
      </c>
      <c r="G43" s="46" t="s">
        <v>5</v>
      </c>
      <c r="H43" s="45">
        <v>10</v>
      </c>
      <c r="I43" s="9">
        <f>F43*H43</f>
        <v>2.5</v>
      </c>
      <c r="J43" s="1"/>
    </row>
    <row r="44" spans="1:10" ht="12.75">
      <c r="A44" s="56"/>
      <c r="B44" s="13"/>
      <c r="C44" s="48" t="s">
        <v>14</v>
      </c>
      <c r="F44" s="45">
        <v>0.3</v>
      </c>
      <c r="G44" s="46" t="s">
        <v>5</v>
      </c>
      <c r="H44" s="45">
        <v>10</v>
      </c>
      <c r="I44" s="9">
        <f>F44*H44</f>
        <v>3</v>
      </c>
      <c r="J44" s="1"/>
    </row>
    <row r="45" spans="1:10" ht="12.75">
      <c r="A45" s="56"/>
      <c r="B45" s="13"/>
      <c r="C45" s="2" t="s">
        <v>10</v>
      </c>
      <c r="F45" s="9">
        <f>SUM(I38:I44)</f>
        <v>18.4</v>
      </c>
      <c r="G45" s="46" t="s">
        <v>6</v>
      </c>
      <c r="H45" s="53">
        <v>0.035</v>
      </c>
      <c r="I45" s="10">
        <f>F45*H45</f>
        <v>0.644</v>
      </c>
      <c r="J45" s="1"/>
    </row>
    <row r="46" spans="1:10" ht="12.75">
      <c r="A46" s="56"/>
      <c r="B46" s="13"/>
      <c r="C46" s="12" t="s">
        <v>51</v>
      </c>
      <c r="G46" s="4"/>
      <c r="H46" s="9"/>
      <c r="I46" s="37">
        <f>SUM(I38:I45)</f>
        <v>19.043999999999997</v>
      </c>
      <c r="J46" s="1"/>
    </row>
    <row r="47" spans="1:10" ht="6.75" customHeight="1">
      <c r="A47" s="56"/>
      <c r="B47" s="13"/>
      <c r="C47" s="12"/>
      <c r="G47" s="4"/>
      <c r="H47" s="9"/>
      <c r="I47" s="37"/>
      <c r="J47" s="1"/>
    </row>
    <row r="48" spans="3:10" ht="12.75">
      <c r="C48" s="1" t="s">
        <v>52</v>
      </c>
      <c r="G48" s="11">
        <f>F14</f>
        <v>10</v>
      </c>
      <c r="H48" s="9"/>
      <c r="I48" s="9"/>
      <c r="J48" s="1"/>
    </row>
    <row r="49" spans="3:10" ht="12.75">
      <c r="C49" s="2" t="s">
        <v>20</v>
      </c>
      <c r="F49" s="48">
        <v>10</v>
      </c>
      <c r="G49" s="46" t="s">
        <v>23</v>
      </c>
      <c r="H49" s="45">
        <v>0.1</v>
      </c>
      <c r="I49" s="8">
        <f>F49*H49</f>
        <v>1</v>
      </c>
      <c r="J49" s="1"/>
    </row>
    <row r="50" spans="3:10" ht="12.75">
      <c r="C50" s="2" t="s">
        <v>72</v>
      </c>
      <c r="J50" s="1"/>
    </row>
    <row r="51" spans="3:10" ht="12.75">
      <c r="C51" s="48" t="s">
        <v>15</v>
      </c>
      <c r="F51" s="48">
        <v>1.67</v>
      </c>
      <c r="G51" s="46" t="s">
        <v>5</v>
      </c>
      <c r="H51" s="45">
        <v>10</v>
      </c>
      <c r="I51" s="9">
        <f>F51*H51</f>
        <v>16.7</v>
      </c>
      <c r="J51" s="1"/>
    </row>
    <row r="52" spans="3:10" ht="12.75">
      <c r="C52" s="48" t="s">
        <v>34</v>
      </c>
      <c r="F52" s="45">
        <v>0.3</v>
      </c>
      <c r="G52" s="46" t="s">
        <v>5</v>
      </c>
      <c r="H52" s="45">
        <v>10</v>
      </c>
      <c r="I52" s="9">
        <f>F52*H52</f>
        <v>3</v>
      </c>
      <c r="J52" s="1"/>
    </row>
    <row r="53" spans="1:10" ht="12.75">
      <c r="A53" s="56"/>
      <c r="B53" s="13"/>
      <c r="C53" s="44" t="s">
        <v>70</v>
      </c>
      <c r="F53" s="45">
        <v>0</v>
      </c>
      <c r="G53" s="46" t="s">
        <v>5</v>
      </c>
      <c r="H53" s="45">
        <v>0</v>
      </c>
      <c r="I53" s="6">
        <f>F53*H53</f>
        <v>0</v>
      </c>
      <c r="J53" s="1"/>
    </row>
    <row r="54" spans="3:10" ht="12.75">
      <c r="C54" s="38" t="s">
        <v>53</v>
      </c>
      <c r="G54" s="4"/>
      <c r="H54" s="9"/>
      <c r="I54" s="37">
        <f>SUM(I49:I53)</f>
        <v>20.7</v>
      </c>
      <c r="J54" s="1"/>
    </row>
    <row r="55" spans="3:10" ht="12.75">
      <c r="C55" s="12" t="s">
        <v>54</v>
      </c>
      <c r="G55" s="4"/>
      <c r="H55" s="9"/>
      <c r="I55" s="37">
        <f>I46+I54</f>
        <v>39.744</v>
      </c>
      <c r="J55" s="1"/>
    </row>
    <row r="56" spans="7:10" ht="12.75">
      <c r="G56" s="4"/>
      <c r="H56" s="9"/>
      <c r="I56" s="8"/>
      <c r="J56" s="1"/>
    </row>
    <row r="57" spans="3:10" ht="12.75">
      <c r="C57" s="12" t="s">
        <v>55</v>
      </c>
      <c r="F57" s="47" t="s">
        <v>0</v>
      </c>
      <c r="G57" s="47" t="s">
        <v>1</v>
      </c>
      <c r="H57" s="47" t="s">
        <v>2</v>
      </c>
      <c r="I57" s="47" t="s">
        <v>3</v>
      </c>
      <c r="J57" s="1"/>
    </row>
    <row r="58" spans="3:10" ht="12.75">
      <c r="C58" s="1" t="s">
        <v>56</v>
      </c>
      <c r="G58" s="4"/>
      <c r="H58" s="9"/>
      <c r="I58" s="37">
        <f>I46</f>
        <v>19.043999999999997</v>
      </c>
      <c r="J58" s="1"/>
    </row>
    <row r="59" spans="7:10" ht="6.75" customHeight="1">
      <c r="G59" s="4"/>
      <c r="H59" s="9"/>
      <c r="I59" s="8"/>
      <c r="J59" s="1"/>
    </row>
    <row r="60" spans="3:10" ht="12.75">
      <c r="C60" s="1" t="s">
        <v>52</v>
      </c>
      <c r="G60" s="11">
        <f>F15</f>
        <v>30</v>
      </c>
      <c r="H60" s="9"/>
      <c r="I60" s="9"/>
      <c r="J60" s="1"/>
    </row>
    <row r="61" spans="3:10" ht="12.75">
      <c r="C61" s="2" t="s">
        <v>20</v>
      </c>
      <c r="F61" s="48">
        <v>30</v>
      </c>
      <c r="G61" s="46" t="s">
        <v>23</v>
      </c>
      <c r="H61" s="45">
        <v>0.1</v>
      </c>
      <c r="I61" s="8">
        <f>F61*H61</f>
        <v>3</v>
      </c>
      <c r="J61" s="1"/>
    </row>
    <row r="62" spans="3:10" ht="12.75">
      <c r="C62" s="2" t="s">
        <v>72</v>
      </c>
      <c r="J62" s="1"/>
    </row>
    <row r="63" spans="3:10" ht="12.75">
      <c r="C63" s="48" t="s">
        <v>15</v>
      </c>
      <c r="F63" s="48">
        <v>5</v>
      </c>
      <c r="G63" s="46" t="s">
        <v>5</v>
      </c>
      <c r="H63" s="45">
        <v>10</v>
      </c>
      <c r="I63" s="9">
        <f>F63*H63</f>
        <v>50</v>
      </c>
      <c r="J63" s="1"/>
    </row>
    <row r="64" spans="3:10" ht="12.75">
      <c r="C64" s="48" t="s">
        <v>34</v>
      </c>
      <c r="F64" s="45">
        <v>0.3</v>
      </c>
      <c r="G64" s="46" t="s">
        <v>5</v>
      </c>
      <c r="H64" s="45">
        <v>10</v>
      </c>
      <c r="I64" s="9">
        <f>F64*H64</f>
        <v>3</v>
      </c>
      <c r="J64" s="1"/>
    </row>
    <row r="65" spans="1:10" ht="12.75">
      <c r="A65" s="56"/>
      <c r="B65" s="13"/>
      <c r="C65" s="44" t="s">
        <v>70</v>
      </c>
      <c r="F65" s="45">
        <v>0</v>
      </c>
      <c r="G65" s="46" t="s">
        <v>5</v>
      </c>
      <c r="H65" s="45">
        <v>0</v>
      </c>
      <c r="I65" s="6">
        <f>F65*H65</f>
        <v>0</v>
      </c>
      <c r="J65" s="1"/>
    </row>
    <row r="66" spans="3:10" ht="12.75">
      <c r="C66" s="38" t="s">
        <v>53</v>
      </c>
      <c r="G66" s="4"/>
      <c r="H66" s="9"/>
      <c r="I66" s="37">
        <f>SUM(I61:I65)</f>
        <v>56</v>
      </c>
      <c r="J66" s="1"/>
    </row>
    <row r="67" spans="3:10" ht="12.75">
      <c r="C67" s="12" t="s">
        <v>57</v>
      </c>
      <c r="G67" s="4"/>
      <c r="H67" s="9"/>
      <c r="I67" s="37">
        <f>I58+I66</f>
        <v>75.044</v>
      </c>
      <c r="J67" s="1"/>
    </row>
    <row r="68" spans="7:10" ht="12.75">
      <c r="G68" s="4"/>
      <c r="H68" s="9"/>
      <c r="I68" s="9"/>
      <c r="J68" s="1"/>
    </row>
    <row r="69" spans="3:10" ht="12.75">
      <c r="C69" s="12" t="s">
        <v>58</v>
      </c>
      <c r="G69" s="4"/>
      <c r="H69" s="9"/>
      <c r="I69" s="9"/>
      <c r="J69" s="1"/>
    </row>
    <row r="70" spans="3:10" ht="12.75">
      <c r="C70" s="39" t="s">
        <v>59</v>
      </c>
      <c r="G70" s="4"/>
      <c r="H70" s="9"/>
      <c r="I70" s="8">
        <f>(I55+(I67*9))/10</f>
        <v>71.514</v>
      </c>
      <c r="J70" s="1"/>
    </row>
    <row r="71" spans="3:10" ht="12.75">
      <c r="C71" s="39" t="s">
        <v>60</v>
      </c>
      <c r="G71" s="4"/>
      <c r="H71" s="9"/>
      <c r="I71" s="9">
        <f>IF(F16&gt;0,I70/F16,0)</f>
        <v>2.5540714285714285</v>
      </c>
      <c r="J71" s="1"/>
    </row>
    <row r="72" spans="7:10" ht="12.75">
      <c r="G72" s="4"/>
      <c r="I72" s="9"/>
      <c r="J72" s="1"/>
    </row>
    <row r="73" spans="3:10" ht="12.75">
      <c r="C73" s="12" t="s">
        <v>61</v>
      </c>
      <c r="G73" s="4"/>
      <c r="I73" s="9"/>
      <c r="J73" s="1"/>
    </row>
    <row r="74" spans="3:10" ht="12.75">
      <c r="C74" s="44" t="s">
        <v>62</v>
      </c>
      <c r="G74" s="4"/>
      <c r="I74" s="54">
        <v>1.14</v>
      </c>
      <c r="J74" s="1"/>
    </row>
    <row r="75" spans="3:10" ht="12.75">
      <c r="C75" s="44" t="s">
        <v>63</v>
      </c>
      <c r="G75" s="4"/>
      <c r="I75" s="45">
        <v>7.14</v>
      </c>
      <c r="J75" s="1"/>
    </row>
    <row r="76" spans="3:10" ht="12.75">
      <c r="C76" s="44" t="s">
        <v>64</v>
      </c>
      <c r="G76" s="4"/>
      <c r="I76" s="55">
        <v>2.29</v>
      </c>
      <c r="J76" s="1"/>
    </row>
    <row r="77" spans="3:10" ht="12.75">
      <c r="C77" s="38" t="s">
        <v>65</v>
      </c>
      <c r="G77" s="4"/>
      <c r="I77" s="37">
        <f>SUM(I74:I76)</f>
        <v>10.57</v>
      </c>
      <c r="J77" s="1"/>
    </row>
    <row r="78" spans="7:10" ht="12.75">
      <c r="G78" s="4"/>
      <c r="I78" s="9"/>
      <c r="J78" s="1"/>
    </row>
    <row r="79" spans="3:10" ht="12.75">
      <c r="C79" s="12" t="s">
        <v>66</v>
      </c>
      <c r="G79" s="4"/>
      <c r="I79" s="9"/>
      <c r="J79" s="1"/>
    </row>
    <row r="80" spans="3:10" ht="12.75">
      <c r="C80" s="2" t="s">
        <v>19</v>
      </c>
      <c r="G80" s="4"/>
      <c r="I80" s="8">
        <f>I34/10</f>
        <v>10.41645</v>
      </c>
      <c r="J80" s="1"/>
    </row>
    <row r="81" spans="7:10" ht="12.75">
      <c r="G81" s="4"/>
      <c r="I81" s="9"/>
      <c r="J81" s="1"/>
    </row>
    <row r="82" spans="3:10" ht="12.75">
      <c r="C82" s="12" t="s">
        <v>67</v>
      </c>
      <c r="G82" s="4"/>
      <c r="I82" s="9"/>
      <c r="J82" s="1"/>
    </row>
    <row r="83" spans="3:10" ht="12.75">
      <c r="C83" s="39" t="s">
        <v>59</v>
      </c>
      <c r="G83" s="4"/>
      <c r="I83" s="37">
        <f>I70+I77+I80</f>
        <v>92.50045</v>
      </c>
      <c r="J83" s="1"/>
    </row>
    <row r="84" spans="3:10" ht="12.75">
      <c r="C84" s="39" t="s">
        <v>60</v>
      </c>
      <c r="G84" s="4"/>
      <c r="I84" s="40">
        <f>IF(F16&gt;0,I83/F16,0)</f>
        <v>3.3035875</v>
      </c>
      <c r="J84" s="1"/>
    </row>
    <row r="85" spans="9:10" ht="12.75">
      <c r="I85" s="40"/>
      <c r="J85" s="1"/>
    </row>
    <row r="86" spans="3:10" ht="12.75">
      <c r="C86" s="12" t="s">
        <v>68</v>
      </c>
      <c r="I86" s="37">
        <f>I16-I70</f>
        <v>152.486</v>
      </c>
      <c r="J86" s="1"/>
    </row>
    <row r="87" spans="3:10" ht="18" customHeight="1">
      <c r="C87" s="12" t="s">
        <v>69</v>
      </c>
      <c r="I87" s="37">
        <f>I16-I83</f>
        <v>131.49955</v>
      </c>
      <c r="J87" s="1"/>
    </row>
    <row r="88" ht="12.75">
      <c r="I88" s="9"/>
    </row>
    <row r="89" ht="12.75">
      <c r="I89" s="9"/>
    </row>
    <row r="90" spans="3:9" ht="12.75">
      <c r="C90" s="17" t="s">
        <v>35</v>
      </c>
      <c r="D90" s="18"/>
      <c r="E90" s="19"/>
      <c r="F90" s="20"/>
      <c r="G90" s="20"/>
      <c r="H90" s="20"/>
      <c r="I90" s="20"/>
    </row>
    <row r="91" spans="1:9" ht="12.75">
      <c r="A91" s="60"/>
      <c r="B91" s="15"/>
      <c r="C91" s="21" t="s">
        <v>36</v>
      </c>
      <c r="D91" s="22"/>
      <c r="E91" s="22"/>
      <c r="F91" s="23"/>
      <c r="G91" s="22"/>
      <c r="H91" s="22"/>
      <c r="I91" s="22"/>
    </row>
    <row r="92" spans="1:9" ht="12.75">
      <c r="A92" s="60"/>
      <c r="B92" s="15"/>
      <c r="C92" s="24" t="s">
        <v>37</v>
      </c>
      <c r="F92" s="23"/>
      <c r="G92" s="22"/>
      <c r="H92" s="22"/>
      <c r="I92" s="22"/>
    </row>
    <row r="93" spans="1:9" ht="12.75">
      <c r="A93" s="60"/>
      <c r="B93" s="15"/>
      <c r="C93" s="72">
        <f ca="1">TODAY()</f>
        <v>38953</v>
      </c>
      <c r="D93" s="72"/>
      <c r="E93" s="25"/>
      <c r="F93" s="25"/>
      <c r="G93" s="25"/>
      <c r="H93" s="26"/>
      <c r="I93" s="25"/>
    </row>
    <row r="94" spans="1:9" ht="15.75">
      <c r="A94" s="56"/>
      <c r="B94" s="13"/>
      <c r="C94" t="s">
        <v>38</v>
      </c>
      <c r="D94"/>
      <c r="E94"/>
      <c r="F94"/>
      <c r="G94"/>
      <c r="H94"/>
      <c r="I94"/>
    </row>
    <row r="95" spans="1:9" ht="15.75">
      <c r="A95" s="61"/>
      <c r="B95" s="16"/>
      <c r="C95" t="s">
        <v>38</v>
      </c>
      <c r="D95"/>
      <c r="E95"/>
      <c r="F95"/>
      <c r="G95"/>
      <c r="H95"/>
      <c r="I95"/>
    </row>
    <row r="96" spans="1:9" ht="15.75">
      <c r="A96" s="61"/>
      <c r="B96" s="16"/>
      <c r="C96"/>
      <c r="D96"/>
      <c r="E96"/>
      <c r="F96"/>
      <c r="G96"/>
      <c r="H96"/>
      <c r="I96"/>
    </row>
    <row r="97" spans="1:9" ht="15.75">
      <c r="A97" s="61"/>
      <c r="B97" s="16"/>
      <c r="C97" s="27" t="s">
        <v>39</v>
      </c>
      <c r="D97" s="28"/>
      <c r="E97" s="28"/>
      <c r="F97" s="28"/>
      <c r="G97" s="28"/>
      <c r="H97" s="28"/>
      <c r="I97" s="28"/>
    </row>
    <row r="98" spans="1:9" ht="15.75">
      <c r="A98" s="61"/>
      <c r="B98" s="16"/>
      <c r="C98" s="65" t="s">
        <v>40</v>
      </c>
      <c r="D98" s="65"/>
      <c r="E98" s="65"/>
      <c r="F98" s="65"/>
      <c r="G98" s="65"/>
      <c r="H98" s="65"/>
      <c r="I98" s="65"/>
    </row>
    <row r="99" spans="1:9" ht="15.75">
      <c r="A99" s="61"/>
      <c r="B99" s="16"/>
      <c r="C99" s="65"/>
      <c r="D99" s="65"/>
      <c r="E99" s="65"/>
      <c r="F99" s="65"/>
      <c r="G99" s="65"/>
      <c r="H99" s="65"/>
      <c r="I99" s="65"/>
    </row>
    <row r="100" spans="1:9" ht="16.5" customHeight="1">
      <c r="A100" s="61"/>
      <c r="B100" s="16"/>
      <c r="C100" s="65" t="s">
        <v>41</v>
      </c>
      <c r="D100" s="65"/>
      <c r="E100" s="65"/>
      <c r="F100" s="65"/>
      <c r="G100" s="65"/>
      <c r="H100" s="65"/>
      <c r="I100" s="65"/>
    </row>
    <row r="101" spans="1:9" ht="15.75">
      <c r="A101" s="61"/>
      <c r="B101" s="16"/>
      <c r="I101" s="9"/>
    </row>
    <row r="102" ht="12.75">
      <c r="I102" s="9"/>
    </row>
    <row r="103" ht="12.75">
      <c r="I103" s="9"/>
    </row>
    <row r="104" ht="12.75">
      <c r="I104" s="9"/>
    </row>
    <row r="105" ht="12.75">
      <c r="I105" s="9"/>
    </row>
    <row r="106" ht="12.75">
      <c r="I106" s="9"/>
    </row>
    <row r="107" ht="12.75">
      <c r="I107" s="9"/>
    </row>
    <row r="108" ht="12.75">
      <c r="I108" s="9"/>
    </row>
    <row r="109" ht="12.75">
      <c r="I109" s="9"/>
    </row>
    <row r="110" ht="12.75">
      <c r="I110" s="9"/>
    </row>
    <row r="111" ht="12.75">
      <c r="I111" s="9"/>
    </row>
    <row r="112" ht="12.75">
      <c r="I112" s="9"/>
    </row>
    <row r="113" ht="12.75">
      <c r="I113" s="9"/>
    </row>
    <row r="114" ht="12.75">
      <c r="I114" s="9"/>
    </row>
    <row r="115" ht="12.75">
      <c r="I115" s="9"/>
    </row>
    <row r="116" ht="12.75">
      <c r="I116" s="9"/>
    </row>
    <row r="117" ht="12.75">
      <c r="I117" s="9"/>
    </row>
    <row r="118" ht="12.75">
      <c r="I118" s="9"/>
    </row>
    <row r="119" ht="12.75">
      <c r="I119" s="9"/>
    </row>
    <row r="120" ht="12.75">
      <c r="I120" s="9"/>
    </row>
    <row r="121" ht="12.75">
      <c r="I121" s="9"/>
    </row>
    <row r="122" ht="12.75">
      <c r="I122" s="9"/>
    </row>
    <row r="123" ht="12.75">
      <c r="I123" s="9"/>
    </row>
    <row r="124" ht="12.75">
      <c r="I124" s="9"/>
    </row>
    <row r="125" ht="12.75">
      <c r="I125" s="9"/>
    </row>
    <row r="126" ht="12.75">
      <c r="I126" s="9"/>
    </row>
    <row r="127" ht="12.75">
      <c r="I127" s="9"/>
    </row>
    <row r="128" ht="12.75">
      <c r="I128" s="9"/>
    </row>
    <row r="129" ht="12.75">
      <c r="I129" s="9"/>
    </row>
    <row r="130" ht="12.75">
      <c r="I130" s="9"/>
    </row>
    <row r="131" ht="12.75">
      <c r="I131" s="9"/>
    </row>
    <row r="132" ht="12.75">
      <c r="I132" s="9"/>
    </row>
    <row r="133" ht="12.75">
      <c r="I133" s="9"/>
    </row>
    <row r="134" ht="12.75">
      <c r="I134" s="9"/>
    </row>
    <row r="135" ht="12.75">
      <c r="I135" s="9"/>
    </row>
    <row r="136" ht="12.75">
      <c r="I136" s="9"/>
    </row>
    <row r="137" ht="12.75">
      <c r="I137" s="9"/>
    </row>
    <row r="138" ht="12.75">
      <c r="I138" s="9"/>
    </row>
    <row r="139" ht="12.75">
      <c r="I139" s="9"/>
    </row>
    <row r="140" ht="12.75">
      <c r="I140" s="9"/>
    </row>
    <row r="141" ht="12.75">
      <c r="I141" s="9"/>
    </row>
    <row r="142" ht="12.75">
      <c r="I142" s="9"/>
    </row>
    <row r="143" ht="12.75">
      <c r="I143" s="9"/>
    </row>
    <row r="144" ht="12.75">
      <c r="I144" s="9"/>
    </row>
    <row r="145" ht="12.75">
      <c r="I145" s="9"/>
    </row>
    <row r="146" ht="12.75">
      <c r="I146" s="9"/>
    </row>
    <row r="147" ht="12.75">
      <c r="I147" s="9"/>
    </row>
    <row r="148" ht="12.75">
      <c r="I148" s="9"/>
    </row>
    <row r="149" ht="12.75">
      <c r="I149" s="9"/>
    </row>
    <row r="150" ht="12.75">
      <c r="I150" s="9"/>
    </row>
    <row r="151" ht="12.75">
      <c r="I151" s="9"/>
    </row>
    <row r="152" ht="12.75">
      <c r="I152" s="9"/>
    </row>
    <row r="153" ht="12.75">
      <c r="I153" s="9"/>
    </row>
    <row r="154" ht="12.75">
      <c r="I154" s="9"/>
    </row>
    <row r="155" ht="12.75">
      <c r="I155" s="9"/>
    </row>
    <row r="156" ht="12.75">
      <c r="I156" s="9"/>
    </row>
    <row r="157" ht="12.75">
      <c r="I157" s="9"/>
    </row>
    <row r="158" ht="12.75">
      <c r="I158" s="9"/>
    </row>
    <row r="159" ht="12.75">
      <c r="I159" s="9"/>
    </row>
    <row r="160" ht="12.75">
      <c r="I160" s="9"/>
    </row>
    <row r="161" ht="12.75">
      <c r="I161" s="9"/>
    </row>
    <row r="162" ht="12.75">
      <c r="I162" s="9"/>
    </row>
    <row r="163" ht="12.75">
      <c r="I163" s="9"/>
    </row>
    <row r="164" ht="12.75">
      <c r="I164" s="9"/>
    </row>
    <row r="165" ht="12.75">
      <c r="I165" s="9"/>
    </row>
    <row r="166" ht="12.75">
      <c r="I166" s="9"/>
    </row>
    <row r="167" ht="12.75">
      <c r="I167" s="9"/>
    </row>
    <row r="168" ht="12.75">
      <c r="I168" s="9"/>
    </row>
    <row r="169" ht="12.75">
      <c r="I169" s="9"/>
    </row>
    <row r="170" ht="12.75">
      <c r="I170" s="9"/>
    </row>
    <row r="171" ht="12.75">
      <c r="I171" s="9"/>
    </row>
    <row r="172" ht="12.75">
      <c r="I172" s="9"/>
    </row>
    <row r="173" ht="12.75">
      <c r="I173" s="9"/>
    </row>
  </sheetData>
  <sheetProtection/>
  <mergeCells count="8">
    <mergeCell ref="H3:J3"/>
    <mergeCell ref="C98:I99"/>
    <mergeCell ref="C100:I100"/>
    <mergeCell ref="C5:E5"/>
    <mergeCell ref="C8:E8"/>
    <mergeCell ref="C9:E9"/>
    <mergeCell ref="C10:E10"/>
    <mergeCell ref="C93:D93"/>
  </mergeCells>
  <hyperlinks>
    <hyperlink ref="C91" r:id="rId1" display="Author: Craig Chase"/>
    <hyperlink ref="H3:J3" r:id="rId2" display="Vegetable Production Budgets."/>
  </hyperlinks>
  <printOptions/>
  <pageMargins left="0.5" right="0.5" top="0.5" bottom="0.5" header="0.5" footer="0.5"/>
  <pageSetup horizontalDpi="300" verticalDpi="300" orientation="portrait" r:id="rId4"/>
  <rowBreaks count="1" manualBreakCount="1">
    <brk id="56" max="255"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K173"/>
  <sheetViews>
    <sheetView showGridLines="0" workbookViewId="0" topLeftCell="A1">
      <selection activeCell="C5" sqref="C5:E5"/>
    </sheetView>
  </sheetViews>
  <sheetFormatPr defaultColWidth="9.00390625" defaultRowHeight="15.75"/>
  <cols>
    <col min="1" max="1" width="1.4921875" style="59" customWidth="1"/>
    <col min="2" max="2" width="1.4921875" style="2" customWidth="1"/>
    <col min="3" max="3" width="19.625" style="2" customWidth="1"/>
    <col min="4" max="4" width="1.4921875" style="2" customWidth="1"/>
    <col min="5" max="6" width="9.125" style="2" customWidth="1"/>
    <col min="7" max="7" width="6.75390625" style="2" customWidth="1"/>
    <col min="8" max="8" width="9.625" style="2" customWidth="1"/>
    <col min="9" max="9" width="9.125" style="2" customWidth="1"/>
    <col min="10" max="10" width="14.00390625" style="2" customWidth="1"/>
    <col min="11" max="16384" width="9.00390625" style="2" customWidth="1"/>
  </cols>
  <sheetData>
    <row r="1" s="62" customFormat="1" ht="18.75" thickBot="1">
      <c r="C1" s="62" t="s">
        <v>71</v>
      </c>
    </row>
    <row r="2" spans="1:4" ht="15.75" thickTop="1">
      <c r="A2" s="56"/>
      <c r="B2" s="13"/>
      <c r="C2" s="29" t="s">
        <v>76</v>
      </c>
      <c r="D2" s="12"/>
    </row>
    <row r="3" spans="1:11" ht="15.75">
      <c r="A3" s="56"/>
      <c r="B3" s="13"/>
      <c r="C3" s="63" t="s">
        <v>77</v>
      </c>
      <c r="D3" s="63"/>
      <c r="E3" s="63"/>
      <c r="F3" s="63"/>
      <c r="G3" s="63"/>
      <c r="H3" s="64" t="s">
        <v>78</v>
      </c>
      <c r="I3" s="64"/>
      <c r="J3" s="64"/>
      <c r="K3" s="30"/>
    </row>
    <row r="4" spans="1:2" ht="12.75">
      <c r="A4" s="56"/>
      <c r="B4" s="13"/>
    </row>
    <row r="5" spans="1:5" s="31" customFormat="1" ht="12">
      <c r="A5" s="57"/>
      <c r="B5" s="14"/>
      <c r="C5" s="66" t="s">
        <v>42</v>
      </c>
      <c r="D5" s="67"/>
      <c r="E5" s="68"/>
    </row>
    <row r="6" spans="1:5" s="31" customFormat="1" ht="12">
      <c r="A6" s="57"/>
      <c r="B6" s="14"/>
      <c r="C6" s="32"/>
      <c r="D6" s="32"/>
      <c r="E6" s="32"/>
    </row>
    <row r="7" spans="1:5" s="31" customFormat="1" ht="12">
      <c r="A7" s="57"/>
      <c r="B7" s="14"/>
      <c r="C7" s="32" t="s">
        <v>43</v>
      </c>
      <c r="D7" s="32"/>
      <c r="E7" s="32"/>
    </row>
    <row r="8" spans="1:5" ht="12.75">
      <c r="A8" s="56"/>
      <c r="B8" s="13"/>
      <c r="C8" s="69" t="s">
        <v>44</v>
      </c>
      <c r="D8" s="70"/>
      <c r="E8" s="71"/>
    </row>
    <row r="9" spans="1:5" ht="12.75">
      <c r="A9" s="56"/>
      <c r="B9" s="13"/>
      <c r="C9" s="69" t="s">
        <v>74</v>
      </c>
      <c r="D9" s="70"/>
      <c r="E9" s="71"/>
    </row>
    <row r="10" spans="1:5" ht="12.75">
      <c r="A10" s="56"/>
      <c r="B10" s="13"/>
      <c r="C10" s="69" t="s">
        <v>73</v>
      </c>
      <c r="D10" s="70"/>
      <c r="E10" s="71"/>
    </row>
    <row r="11" spans="1:10" s="12" customFormat="1" ht="12.75">
      <c r="A11" s="58"/>
      <c r="B11" s="33"/>
      <c r="C11" s="34"/>
      <c r="D11" s="34"/>
      <c r="E11" s="34"/>
      <c r="F11" s="35" t="s">
        <v>0</v>
      </c>
      <c r="G11" s="35" t="s">
        <v>1</v>
      </c>
      <c r="H11" s="35" t="s">
        <v>2</v>
      </c>
      <c r="I11" s="35" t="s">
        <v>3</v>
      </c>
      <c r="J11" s="36"/>
    </row>
    <row r="12" spans="1:10" ht="12.75">
      <c r="A12" s="56"/>
      <c r="B12" s="13"/>
      <c r="C12" s="12" t="s">
        <v>45</v>
      </c>
      <c r="J12" s="1"/>
    </row>
    <row r="13" spans="1:10" ht="12.75">
      <c r="A13" s="56"/>
      <c r="B13" s="13"/>
      <c r="C13" s="2" t="s">
        <v>17</v>
      </c>
      <c r="J13" s="3"/>
    </row>
    <row r="14" spans="1:10" ht="12.75">
      <c r="A14" s="57"/>
      <c r="B14" s="14"/>
      <c r="C14" s="48" t="s">
        <v>22</v>
      </c>
      <c r="D14" s="41"/>
      <c r="F14" s="48"/>
      <c r="G14" s="46" t="s">
        <v>21</v>
      </c>
      <c r="H14" s="49"/>
      <c r="I14" s="5">
        <f>F14*H14</f>
        <v>0</v>
      </c>
      <c r="J14" s="3"/>
    </row>
    <row r="15" spans="1:10" ht="12.75">
      <c r="A15" s="57"/>
      <c r="B15" s="14"/>
      <c r="C15" s="48" t="s">
        <v>75</v>
      </c>
      <c r="D15" s="41"/>
      <c r="F15" s="50"/>
      <c r="G15" s="46" t="s">
        <v>21</v>
      </c>
      <c r="H15" s="49"/>
      <c r="I15" s="6">
        <f>F15*H15</f>
        <v>0</v>
      </c>
      <c r="J15" s="1"/>
    </row>
    <row r="16" spans="1:10" ht="12.75">
      <c r="A16" s="56"/>
      <c r="B16" s="13"/>
      <c r="C16" s="12" t="s">
        <v>46</v>
      </c>
      <c r="D16" s="42"/>
      <c r="F16" s="7">
        <f>((F15*9)+F14)/10</f>
        <v>0</v>
      </c>
      <c r="I16" s="37">
        <f>((I15*9)+I14)/10</f>
        <v>0</v>
      </c>
      <c r="J16" s="8"/>
    </row>
    <row r="17" spans="1:10" ht="12.75">
      <c r="A17" s="56"/>
      <c r="B17" s="13"/>
      <c r="D17" s="42"/>
      <c r="J17" s="1"/>
    </row>
    <row r="18" spans="1:10" ht="12.75">
      <c r="A18" s="56"/>
      <c r="B18" s="13"/>
      <c r="C18" s="12" t="s">
        <v>47</v>
      </c>
      <c r="D18" s="42"/>
      <c r="J18" s="1"/>
    </row>
    <row r="19" spans="1:10" ht="12.75">
      <c r="A19" s="56"/>
      <c r="B19" s="13"/>
      <c r="C19" s="2" t="s">
        <v>24</v>
      </c>
      <c r="D19" s="42"/>
      <c r="G19" s="4"/>
      <c r="H19" s="9"/>
      <c r="I19" s="9"/>
      <c r="J19" s="1"/>
    </row>
    <row r="20" spans="1:10" ht="12.75">
      <c r="A20" s="56"/>
      <c r="B20" s="13"/>
      <c r="C20" s="48" t="s">
        <v>25</v>
      </c>
      <c r="D20" s="42"/>
      <c r="F20" s="45"/>
      <c r="G20" s="46" t="s">
        <v>4</v>
      </c>
      <c r="H20" s="45"/>
      <c r="I20" s="8">
        <f>F20*H20</f>
        <v>0</v>
      </c>
      <c r="J20" s="1"/>
    </row>
    <row r="21" spans="1:10" ht="12.75">
      <c r="A21" s="56"/>
      <c r="B21" s="13"/>
      <c r="C21" s="48" t="s">
        <v>26</v>
      </c>
      <c r="D21" s="42"/>
      <c r="F21" s="45"/>
      <c r="G21" s="46" t="s">
        <v>4</v>
      </c>
      <c r="H21" s="45"/>
      <c r="I21" s="9">
        <f>F21*H21</f>
        <v>0</v>
      </c>
      <c r="J21" s="1"/>
    </row>
    <row r="22" spans="1:10" ht="12.75">
      <c r="A22" s="56"/>
      <c r="B22" s="13"/>
      <c r="C22" s="51" t="s">
        <v>27</v>
      </c>
      <c r="D22" s="43"/>
      <c r="F22" s="45"/>
      <c r="G22" s="46" t="s">
        <v>18</v>
      </c>
      <c r="H22" s="45"/>
      <c r="I22" s="9">
        <f>F22*H22</f>
        <v>0</v>
      </c>
      <c r="J22" s="1"/>
    </row>
    <row r="23" spans="1:10" ht="12.75">
      <c r="A23" s="56"/>
      <c r="B23" s="13"/>
      <c r="C23" s="48" t="s">
        <v>28</v>
      </c>
      <c r="D23" s="42"/>
      <c r="F23" s="45"/>
      <c r="G23" s="46" t="s">
        <v>12</v>
      </c>
      <c r="H23" s="45"/>
      <c r="I23" s="9">
        <f>F23*H23</f>
        <v>0</v>
      </c>
      <c r="J23" s="1"/>
    </row>
    <row r="24" spans="1:10" ht="12.75">
      <c r="A24" s="56"/>
      <c r="B24" s="13"/>
      <c r="C24" s="44" t="s">
        <v>70</v>
      </c>
      <c r="D24" s="42"/>
      <c r="F24" s="48"/>
      <c r="G24" s="46" t="s">
        <v>4</v>
      </c>
      <c r="H24" s="45"/>
      <c r="I24" s="9">
        <f>F24*H24</f>
        <v>0</v>
      </c>
      <c r="J24" s="1"/>
    </row>
    <row r="25" spans="1:10" ht="12.75">
      <c r="A25" s="56"/>
      <c r="B25" s="13"/>
      <c r="C25" s="2" t="s">
        <v>72</v>
      </c>
      <c r="D25" s="42"/>
      <c r="G25" s="4"/>
      <c r="H25" s="9"/>
      <c r="I25" s="9"/>
      <c r="J25" s="1"/>
    </row>
    <row r="26" spans="1:10" ht="12.75">
      <c r="A26" s="56"/>
      <c r="B26" s="13"/>
      <c r="C26" s="51" t="s">
        <v>29</v>
      </c>
      <c r="D26" s="43"/>
      <c r="F26" s="45"/>
      <c r="G26" s="46" t="s">
        <v>5</v>
      </c>
      <c r="H26" s="45"/>
      <c r="I26" s="9">
        <f aca="true" t="shared" si="0" ref="I26:I33">F26*H26</f>
        <v>0</v>
      </c>
      <c r="J26" s="1"/>
    </row>
    <row r="27" spans="1:10" ht="12.75">
      <c r="A27" s="56"/>
      <c r="B27" s="13"/>
      <c r="C27" s="51" t="s">
        <v>30</v>
      </c>
      <c r="D27" s="43"/>
      <c r="F27" s="45"/>
      <c r="G27" s="46" t="s">
        <v>5</v>
      </c>
      <c r="H27" s="45"/>
      <c r="I27" s="9">
        <f t="shared" si="0"/>
        <v>0</v>
      </c>
      <c r="J27" s="1"/>
    </row>
    <row r="28" spans="1:10" ht="12.75">
      <c r="A28" s="56"/>
      <c r="B28" s="13"/>
      <c r="C28" s="48" t="s">
        <v>31</v>
      </c>
      <c r="D28" s="42"/>
      <c r="F28" s="45"/>
      <c r="G28" s="46" t="s">
        <v>5</v>
      </c>
      <c r="H28" s="45"/>
      <c r="I28" s="9">
        <f t="shared" si="0"/>
        <v>0</v>
      </c>
      <c r="J28" s="1"/>
    </row>
    <row r="29" spans="1:10" ht="12.75">
      <c r="A29" s="56"/>
      <c r="B29" s="13"/>
      <c r="C29" s="51" t="s">
        <v>7</v>
      </c>
      <c r="D29" s="43"/>
      <c r="F29" s="45"/>
      <c r="G29" s="46" t="s">
        <v>5</v>
      </c>
      <c r="H29" s="45"/>
      <c r="I29" s="9">
        <f t="shared" si="0"/>
        <v>0</v>
      </c>
      <c r="J29" s="1"/>
    </row>
    <row r="30" spans="1:10" ht="12.75">
      <c r="A30" s="56"/>
      <c r="B30" s="13"/>
      <c r="C30" s="48" t="s">
        <v>8</v>
      </c>
      <c r="D30" s="42"/>
      <c r="F30" s="45"/>
      <c r="G30" s="46" t="s">
        <v>5</v>
      </c>
      <c r="H30" s="45"/>
      <c r="I30" s="9">
        <f t="shared" si="0"/>
        <v>0</v>
      </c>
      <c r="J30" s="1"/>
    </row>
    <row r="31" spans="1:10" ht="12.75">
      <c r="A31" s="56"/>
      <c r="B31" s="13"/>
      <c r="C31" s="51" t="s">
        <v>11</v>
      </c>
      <c r="D31" s="43"/>
      <c r="F31" s="45"/>
      <c r="G31" s="46" t="s">
        <v>5</v>
      </c>
      <c r="H31" s="45"/>
      <c r="I31" s="9">
        <f t="shared" si="0"/>
        <v>0</v>
      </c>
      <c r="J31" s="1"/>
    </row>
    <row r="32" spans="1:10" ht="12.75">
      <c r="A32" s="56"/>
      <c r="B32" s="13"/>
      <c r="C32" s="48" t="s">
        <v>16</v>
      </c>
      <c r="D32" s="42"/>
      <c r="F32" s="45"/>
      <c r="G32" s="46" t="s">
        <v>5</v>
      </c>
      <c r="H32" s="45"/>
      <c r="I32" s="9">
        <f t="shared" si="0"/>
        <v>0</v>
      </c>
      <c r="J32" s="1"/>
    </row>
    <row r="33" spans="1:10" ht="12.75">
      <c r="A33" s="56"/>
      <c r="B33" s="13"/>
      <c r="C33" s="2" t="s">
        <v>9</v>
      </c>
      <c r="F33" s="5">
        <f>SUM(I20:I32)</f>
        <v>0</v>
      </c>
      <c r="G33" s="46" t="s">
        <v>6</v>
      </c>
      <c r="H33" s="52">
        <v>0.07</v>
      </c>
      <c r="I33" s="10">
        <f t="shared" si="0"/>
        <v>0</v>
      </c>
      <c r="J33" s="1"/>
    </row>
    <row r="34" spans="1:10" ht="12.75">
      <c r="A34" s="56"/>
      <c r="B34" s="13"/>
      <c r="C34" s="12" t="s">
        <v>48</v>
      </c>
      <c r="G34" s="4"/>
      <c r="H34" s="9"/>
      <c r="I34" s="37">
        <f>SUM(I20:I33)</f>
        <v>0</v>
      </c>
      <c r="J34" s="1"/>
    </row>
    <row r="35" spans="1:10" ht="12.75">
      <c r="A35" s="56"/>
      <c r="B35" s="13"/>
      <c r="G35" s="4"/>
      <c r="H35" s="9"/>
      <c r="I35" s="9"/>
      <c r="J35" s="1"/>
    </row>
    <row r="36" spans="1:10" ht="12.75">
      <c r="A36" s="56"/>
      <c r="B36" s="13"/>
      <c r="C36" s="12" t="s">
        <v>49</v>
      </c>
      <c r="F36" s="47" t="s">
        <v>0</v>
      </c>
      <c r="G36" s="47" t="s">
        <v>1</v>
      </c>
      <c r="H36" s="47" t="s">
        <v>2</v>
      </c>
      <c r="I36" s="47" t="s">
        <v>3</v>
      </c>
      <c r="J36" s="1"/>
    </row>
    <row r="37" spans="1:10" ht="12.75">
      <c r="A37" s="56"/>
      <c r="B37" s="13"/>
      <c r="C37" s="1" t="s">
        <v>50</v>
      </c>
      <c r="G37" s="4"/>
      <c r="H37" s="9"/>
      <c r="I37" s="9"/>
      <c r="J37" s="1"/>
    </row>
    <row r="38" spans="1:10" ht="12.75">
      <c r="A38" s="56"/>
      <c r="B38" s="13"/>
      <c r="C38" s="48" t="s">
        <v>32</v>
      </c>
      <c r="F38" s="45"/>
      <c r="G38" s="46" t="s">
        <v>4</v>
      </c>
      <c r="H38" s="45"/>
      <c r="I38" s="8">
        <f>F38*H38</f>
        <v>0</v>
      </c>
      <c r="J38" s="1"/>
    </row>
    <row r="39" spans="1:10" ht="12.75">
      <c r="A39" s="56"/>
      <c r="B39" s="13"/>
      <c r="C39" s="48" t="s">
        <v>33</v>
      </c>
      <c r="F39" s="45"/>
      <c r="G39" s="46" t="s">
        <v>12</v>
      </c>
      <c r="H39" s="45"/>
      <c r="I39" s="9">
        <f>F39*H39</f>
        <v>0</v>
      </c>
      <c r="J39" s="1"/>
    </row>
    <row r="40" spans="1:10" ht="12.75">
      <c r="A40" s="56"/>
      <c r="B40" s="13"/>
      <c r="C40" s="2" t="s">
        <v>72</v>
      </c>
      <c r="G40" s="4"/>
      <c r="H40" s="9"/>
      <c r="I40" s="9"/>
      <c r="J40" s="1"/>
    </row>
    <row r="41" spans="1:10" ht="12.75">
      <c r="A41" s="56"/>
      <c r="B41" s="13"/>
      <c r="C41" s="48" t="s">
        <v>13</v>
      </c>
      <c r="F41" s="45"/>
      <c r="G41" s="46" t="s">
        <v>5</v>
      </c>
      <c r="H41" s="45"/>
      <c r="I41" s="9">
        <f>F41*H41</f>
        <v>0</v>
      </c>
      <c r="J41" s="1"/>
    </row>
    <row r="42" spans="1:10" ht="12.75">
      <c r="A42" s="56"/>
      <c r="B42" s="13"/>
      <c r="C42" s="48" t="s">
        <v>8</v>
      </c>
      <c r="F42" s="45"/>
      <c r="G42" s="46" t="s">
        <v>5</v>
      </c>
      <c r="H42" s="45"/>
      <c r="I42" s="9">
        <f>F42*H42</f>
        <v>0</v>
      </c>
      <c r="J42" s="1"/>
    </row>
    <row r="43" spans="1:10" ht="12.75">
      <c r="A43" s="56"/>
      <c r="B43" s="13"/>
      <c r="C43" s="48" t="s">
        <v>11</v>
      </c>
      <c r="F43" s="45"/>
      <c r="G43" s="46" t="s">
        <v>5</v>
      </c>
      <c r="H43" s="45"/>
      <c r="I43" s="9">
        <f>F43*H43</f>
        <v>0</v>
      </c>
      <c r="J43" s="1"/>
    </row>
    <row r="44" spans="1:10" ht="12.75">
      <c r="A44" s="56"/>
      <c r="B44" s="13"/>
      <c r="C44" s="48" t="s">
        <v>14</v>
      </c>
      <c r="F44" s="45"/>
      <c r="G44" s="46" t="s">
        <v>5</v>
      </c>
      <c r="H44" s="45"/>
      <c r="I44" s="9">
        <f>F44*H44</f>
        <v>0</v>
      </c>
      <c r="J44" s="1"/>
    </row>
    <row r="45" spans="1:10" ht="12.75">
      <c r="A45" s="56"/>
      <c r="B45" s="13"/>
      <c r="C45" s="2" t="s">
        <v>10</v>
      </c>
      <c r="F45" s="9">
        <f>SUM(I38:I44)</f>
        <v>0</v>
      </c>
      <c r="G45" s="46" t="s">
        <v>6</v>
      </c>
      <c r="H45" s="53"/>
      <c r="I45" s="10">
        <f>F45*H45</f>
        <v>0</v>
      </c>
      <c r="J45" s="1"/>
    </row>
    <row r="46" spans="1:10" ht="12.75">
      <c r="A46" s="56"/>
      <c r="B46" s="13"/>
      <c r="C46" s="12" t="s">
        <v>51</v>
      </c>
      <c r="G46" s="4"/>
      <c r="H46" s="9"/>
      <c r="I46" s="37">
        <f>SUM(I38:I45)</f>
        <v>0</v>
      </c>
      <c r="J46" s="1"/>
    </row>
    <row r="47" spans="1:10" ht="6.75" customHeight="1">
      <c r="A47" s="56"/>
      <c r="B47" s="13"/>
      <c r="C47" s="12"/>
      <c r="G47" s="4"/>
      <c r="H47" s="9"/>
      <c r="I47" s="37"/>
      <c r="J47" s="1"/>
    </row>
    <row r="48" spans="3:10" ht="12.75">
      <c r="C48" s="1" t="s">
        <v>52</v>
      </c>
      <c r="G48" s="11">
        <f>F14</f>
        <v>0</v>
      </c>
      <c r="H48" s="9"/>
      <c r="I48" s="9"/>
      <c r="J48" s="1"/>
    </row>
    <row r="49" spans="3:10" ht="12.75">
      <c r="C49" s="2" t="s">
        <v>20</v>
      </c>
      <c r="F49" s="48"/>
      <c r="G49" s="46" t="s">
        <v>23</v>
      </c>
      <c r="H49" s="45"/>
      <c r="I49" s="8">
        <f>F49*H49</f>
        <v>0</v>
      </c>
      <c r="J49" s="1"/>
    </row>
    <row r="50" spans="3:10" ht="12.75">
      <c r="C50" s="2" t="s">
        <v>72</v>
      </c>
      <c r="J50" s="1"/>
    </row>
    <row r="51" spans="3:10" ht="12.75">
      <c r="C51" s="48" t="s">
        <v>15</v>
      </c>
      <c r="F51" s="48"/>
      <c r="G51" s="46" t="s">
        <v>5</v>
      </c>
      <c r="H51" s="45"/>
      <c r="I51" s="9">
        <f>F51*H51</f>
        <v>0</v>
      </c>
      <c r="J51" s="1"/>
    </row>
    <row r="52" spans="3:10" ht="12.75">
      <c r="C52" s="48" t="s">
        <v>34</v>
      </c>
      <c r="F52" s="45"/>
      <c r="G52" s="46" t="s">
        <v>5</v>
      </c>
      <c r="H52" s="45"/>
      <c r="I52" s="9">
        <f>F52*H52</f>
        <v>0</v>
      </c>
      <c r="J52" s="1"/>
    </row>
    <row r="53" spans="1:10" ht="12.75">
      <c r="A53" s="56"/>
      <c r="B53" s="13"/>
      <c r="C53" s="44" t="s">
        <v>70</v>
      </c>
      <c r="F53" s="45"/>
      <c r="G53" s="46" t="s">
        <v>5</v>
      </c>
      <c r="H53" s="45"/>
      <c r="I53" s="6">
        <f>F53*H53</f>
        <v>0</v>
      </c>
      <c r="J53" s="1"/>
    </row>
    <row r="54" spans="3:10" ht="12.75">
      <c r="C54" s="38" t="s">
        <v>53</v>
      </c>
      <c r="G54" s="4"/>
      <c r="H54" s="9"/>
      <c r="I54" s="37">
        <f>SUM(I49:I53)</f>
        <v>0</v>
      </c>
      <c r="J54" s="1"/>
    </row>
    <row r="55" spans="3:10" ht="12.75">
      <c r="C55" s="12" t="s">
        <v>54</v>
      </c>
      <c r="G55" s="4"/>
      <c r="H55" s="9"/>
      <c r="I55" s="37">
        <f>I46+I54</f>
        <v>0</v>
      </c>
      <c r="J55" s="1"/>
    </row>
    <row r="56" spans="7:10" ht="12.75">
      <c r="G56" s="4"/>
      <c r="H56" s="9"/>
      <c r="I56" s="8"/>
      <c r="J56" s="1"/>
    </row>
    <row r="57" spans="3:10" ht="12.75">
      <c r="C57" s="12" t="s">
        <v>55</v>
      </c>
      <c r="F57" s="47" t="s">
        <v>0</v>
      </c>
      <c r="G57" s="47" t="s">
        <v>1</v>
      </c>
      <c r="H57" s="47" t="s">
        <v>2</v>
      </c>
      <c r="I57" s="47" t="s">
        <v>3</v>
      </c>
      <c r="J57" s="1"/>
    </row>
    <row r="58" spans="3:10" ht="12.75">
      <c r="C58" s="1" t="s">
        <v>56</v>
      </c>
      <c r="G58" s="4"/>
      <c r="H58" s="9"/>
      <c r="I58" s="37">
        <f>I46</f>
        <v>0</v>
      </c>
      <c r="J58" s="1"/>
    </row>
    <row r="59" spans="7:10" ht="6.75" customHeight="1">
      <c r="G59" s="4"/>
      <c r="H59" s="9"/>
      <c r="I59" s="8"/>
      <c r="J59" s="1"/>
    </row>
    <row r="60" spans="3:10" ht="12.75">
      <c r="C60" s="1" t="s">
        <v>52</v>
      </c>
      <c r="G60" s="11">
        <f>F15</f>
        <v>0</v>
      </c>
      <c r="H60" s="9"/>
      <c r="I60" s="9"/>
      <c r="J60" s="1"/>
    </row>
    <row r="61" spans="3:10" ht="12.75">
      <c r="C61" s="2" t="s">
        <v>20</v>
      </c>
      <c r="F61" s="48"/>
      <c r="G61" s="46" t="s">
        <v>23</v>
      </c>
      <c r="H61" s="45"/>
      <c r="I61" s="8">
        <f>F61*H61</f>
        <v>0</v>
      </c>
      <c r="J61" s="1"/>
    </row>
    <row r="62" spans="3:10" ht="12.75">
      <c r="C62" s="2" t="s">
        <v>72</v>
      </c>
      <c r="J62" s="1"/>
    </row>
    <row r="63" spans="3:10" ht="12.75">
      <c r="C63" s="48" t="s">
        <v>15</v>
      </c>
      <c r="F63" s="48"/>
      <c r="G63" s="46" t="s">
        <v>5</v>
      </c>
      <c r="H63" s="45"/>
      <c r="I63" s="9">
        <f>F63*H63</f>
        <v>0</v>
      </c>
      <c r="J63" s="1"/>
    </row>
    <row r="64" spans="3:10" ht="12.75">
      <c r="C64" s="48" t="s">
        <v>34</v>
      </c>
      <c r="F64" s="45"/>
      <c r="G64" s="46" t="s">
        <v>5</v>
      </c>
      <c r="H64" s="45"/>
      <c r="I64" s="9">
        <f>F64*H64</f>
        <v>0</v>
      </c>
      <c r="J64" s="1"/>
    </row>
    <row r="65" spans="1:10" ht="12.75">
      <c r="A65" s="56"/>
      <c r="B65" s="13"/>
      <c r="C65" s="44" t="s">
        <v>70</v>
      </c>
      <c r="F65" s="45"/>
      <c r="G65" s="46" t="s">
        <v>5</v>
      </c>
      <c r="H65" s="45"/>
      <c r="I65" s="6">
        <f>F65*H65</f>
        <v>0</v>
      </c>
      <c r="J65" s="1"/>
    </row>
    <row r="66" spans="3:10" ht="12.75">
      <c r="C66" s="38" t="s">
        <v>53</v>
      </c>
      <c r="G66" s="4"/>
      <c r="H66" s="9"/>
      <c r="I66" s="37">
        <f>SUM(I61:I65)</f>
        <v>0</v>
      </c>
      <c r="J66" s="1"/>
    </row>
    <row r="67" spans="3:10" ht="12.75">
      <c r="C67" s="12" t="s">
        <v>57</v>
      </c>
      <c r="G67" s="4"/>
      <c r="H67" s="9"/>
      <c r="I67" s="37">
        <f>I58+I66</f>
        <v>0</v>
      </c>
      <c r="J67" s="1"/>
    </row>
    <row r="68" spans="7:10" ht="12.75">
      <c r="G68" s="4"/>
      <c r="H68" s="9"/>
      <c r="I68" s="9"/>
      <c r="J68" s="1"/>
    </row>
    <row r="69" spans="3:10" ht="12.75">
      <c r="C69" s="12" t="s">
        <v>58</v>
      </c>
      <c r="G69" s="4"/>
      <c r="H69" s="9"/>
      <c r="I69" s="9"/>
      <c r="J69" s="1"/>
    </row>
    <row r="70" spans="3:10" ht="12.75">
      <c r="C70" s="39" t="s">
        <v>59</v>
      </c>
      <c r="G70" s="4"/>
      <c r="H70" s="9"/>
      <c r="I70" s="8">
        <f>(I55+(I67*9))/10</f>
        <v>0</v>
      </c>
      <c r="J70" s="1"/>
    </row>
    <row r="71" spans="3:10" ht="12.75">
      <c r="C71" s="39" t="s">
        <v>60</v>
      </c>
      <c r="G71" s="4"/>
      <c r="H71" s="9"/>
      <c r="I71" s="9">
        <f>IF(F16&gt;0,I70/F16,0)</f>
        <v>0</v>
      </c>
      <c r="J71" s="1"/>
    </row>
    <row r="72" spans="7:10" ht="12.75">
      <c r="G72" s="4"/>
      <c r="I72" s="9"/>
      <c r="J72" s="1"/>
    </row>
    <row r="73" spans="3:10" ht="12.75">
      <c r="C73" s="12" t="s">
        <v>61</v>
      </c>
      <c r="G73" s="4"/>
      <c r="I73" s="9"/>
      <c r="J73" s="1"/>
    </row>
    <row r="74" spans="3:10" ht="12.75">
      <c r="C74" s="44" t="s">
        <v>62</v>
      </c>
      <c r="G74" s="4"/>
      <c r="I74" s="54"/>
      <c r="J74" s="1"/>
    </row>
    <row r="75" spans="3:10" ht="12.75">
      <c r="C75" s="44" t="s">
        <v>63</v>
      </c>
      <c r="G75" s="4"/>
      <c r="I75" s="45"/>
      <c r="J75" s="1"/>
    </row>
    <row r="76" spans="3:10" ht="12.75">
      <c r="C76" s="44" t="s">
        <v>64</v>
      </c>
      <c r="G76" s="4"/>
      <c r="I76" s="55"/>
      <c r="J76" s="1"/>
    </row>
    <row r="77" spans="3:10" ht="12.75">
      <c r="C77" s="38" t="s">
        <v>65</v>
      </c>
      <c r="G77" s="4"/>
      <c r="I77" s="37">
        <f>SUM(I74:I76)</f>
        <v>0</v>
      </c>
      <c r="J77" s="1"/>
    </row>
    <row r="78" spans="7:10" ht="12.75">
      <c r="G78" s="4"/>
      <c r="I78" s="9"/>
      <c r="J78" s="1"/>
    </row>
    <row r="79" spans="3:10" ht="12.75">
      <c r="C79" s="12" t="s">
        <v>66</v>
      </c>
      <c r="G79" s="4"/>
      <c r="I79" s="9"/>
      <c r="J79" s="1"/>
    </row>
    <row r="80" spans="3:10" ht="12.75">
      <c r="C80" s="2" t="s">
        <v>19</v>
      </c>
      <c r="G80" s="4"/>
      <c r="I80" s="8">
        <f>I34/10</f>
        <v>0</v>
      </c>
      <c r="J80" s="1"/>
    </row>
    <row r="81" spans="7:10" ht="12.75">
      <c r="G81" s="4"/>
      <c r="I81" s="9"/>
      <c r="J81" s="1"/>
    </row>
    <row r="82" spans="3:10" ht="12.75">
      <c r="C82" s="12" t="s">
        <v>67</v>
      </c>
      <c r="G82" s="4"/>
      <c r="I82" s="9"/>
      <c r="J82" s="1"/>
    </row>
    <row r="83" spans="3:10" ht="12.75">
      <c r="C83" s="39" t="s">
        <v>59</v>
      </c>
      <c r="G83" s="4"/>
      <c r="I83" s="37">
        <f>I70+I77+I80</f>
        <v>0</v>
      </c>
      <c r="J83" s="1"/>
    </row>
    <row r="84" spans="3:10" ht="12.75">
      <c r="C84" s="39" t="s">
        <v>60</v>
      </c>
      <c r="G84" s="4"/>
      <c r="I84" s="40">
        <f>IF(F16&gt;0,I83/F16,0)</f>
        <v>0</v>
      </c>
      <c r="J84" s="1"/>
    </row>
    <row r="85" spans="9:10" ht="12.75">
      <c r="I85" s="40"/>
      <c r="J85" s="1"/>
    </row>
    <row r="86" spans="3:10" ht="12.75">
      <c r="C86" s="12" t="s">
        <v>68</v>
      </c>
      <c r="I86" s="37">
        <f>I16-I70</f>
        <v>0</v>
      </c>
      <c r="J86" s="1"/>
    </row>
    <row r="87" spans="3:10" ht="18" customHeight="1">
      <c r="C87" s="12" t="s">
        <v>69</v>
      </c>
      <c r="I87" s="37">
        <f>I16-I83</f>
        <v>0</v>
      </c>
      <c r="J87" s="1"/>
    </row>
    <row r="88" ht="12.75">
      <c r="I88" s="9"/>
    </row>
    <row r="89" ht="12.75">
      <c r="I89" s="9"/>
    </row>
    <row r="90" spans="3:9" ht="12.75">
      <c r="C90" s="17" t="s">
        <v>35</v>
      </c>
      <c r="D90" s="18"/>
      <c r="E90" s="19"/>
      <c r="F90" s="20"/>
      <c r="G90" s="20"/>
      <c r="H90" s="20"/>
      <c r="I90" s="20"/>
    </row>
    <row r="91" spans="1:9" ht="12.75">
      <c r="A91" s="60"/>
      <c r="B91" s="15"/>
      <c r="C91" s="21" t="s">
        <v>36</v>
      </c>
      <c r="D91" s="22"/>
      <c r="E91" s="22"/>
      <c r="F91" s="23"/>
      <c r="G91" s="22"/>
      <c r="H91" s="22"/>
      <c r="I91" s="22"/>
    </row>
    <row r="92" spans="1:9" ht="12.75">
      <c r="A92" s="60"/>
      <c r="B92" s="15"/>
      <c r="C92" s="24" t="s">
        <v>37</v>
      </c>
      <c r="F92" s="23"/>
      <c r="G92" s="22"/>
      <c r="H92" s="22"/>
      <c r="I92" s="22"/>
    </row>
    <row r="93" spans="1:9" ht="12.75">
      <c r="A93" s="60"/>
      <c r="B93" s="15"/>
      <c r="C93" s="72">
        <f ca="1">TODAY()</f>
        <v>38953</v>
      </c>
      <c r="D93" s="72"/>
      <c r="E93" s="25"/>
      <c r="F93" s="25"/>
      <c r="G93" s="25"/>
      <c r="H93" s="26"/>
      <c r="I93" s="25"/>
    </row>
    <row r="94" spans="1:9" ht="15.75">
      <c r="A94" s="56"/>
      <c r="B94" s="13"/>
      <c r="C94" t="s">
        <v>38</v>
      </c>
      <c r="D94"/>
      <c r="E94"/>
      <c r="F94"/>
      <c r="G94"/>
      <c r="H94"/>
      <c r="I94"/>
    </row>
    <row r="95" spans="1:9" ht="15.75">
      <c r="A95" s="61"/>
      <c r="B95" s="16"/>
      <c r="C95" t="s">
        <v>38</v>
      </c>
      <c r="D95"/>
      <c r="E95"/>
      <c r="F95"/>
      <c r="G95"/>
      <c r="H95"/>
      <c r="I95"/>
    </row>
    <row r="96" spans="1:9" ht="15.75">
      <c r="A96" s="61"/>
      <c r="B96" s="16"/>
      <c r="C96"/>
      <c r="D96"/>
      <c r="E96"/>
      <c r="F96"/>
      <c r="G96"/>
      <c r="H96"/>
      <c r="I96"/>
    </row>
    <row r="97" spans="1:9" ht="15.75">
      <c r="A97" s="61"/>
      <c r="B97" s="16"/>
      <c r="C97" s="27" t="s">
        <v>39</v>
      </c>
      <c r="D97" s="28"/>
      <c r="E97" s="28"/>
      <c r="F97" s="28"/>
      <c r="G97" s="28"/>
      <c r="H97" s="28"/>
      <c r="I97" s="28"/>
    </row>
    <row r="98" spans="1:9" ht="15.75">
      <c r="A98" s="61"/>
      <c r="B98" s="16"/>
      <c r="C98" s="65" t="s">
        <v>40</v>
      </c>
      <c r="D98" s="65"/>
      <c r="E98" s="65"/>
      <c r="F98" s="65"/>
      <c r="G98" s="65"/>
      <c r="H98" s="65"/>
      <c r="I98" s="65"/>
    </row>
    <row r="99" spans="1:9" ht="15.75">
      <c r="A99" s="61"/>
      <c r="B99" s="16"/>
      <c r="C99" s="65"/>
      <c r="D99" s="65"/>
      <c r="E99" s="65"/>
      <c r="F99" s="65"/>
      <c r="G99" s="65"/>
      <c r="H99" s="65"/>
      <c r="I99" s="65"/>
    </row>
    <row r="100" spans="1:9" ht="16.5" customHeight="1">
      <c r="A100" s="61"/>
      <c r="B100" s="16"/>
      <c r="C100" s="65" t="s">
        <v>41</v>
      </c>
      <c r="D100" s="65"/>
      <c r="E100" s="65"/>
      <c r="F100" s="65"/>
      <c r="G100" s="65"/>
      <c r="H100" s="65"/>
      <c r="I100" s="65"/>
    </row>
    <row r="101" spans="1:9" ht="15.75">
      <c r="A101" s="61"/>
      <c r="B101" s="16"/>
      <c r="I101" s="9"/>
    </row>
    <row r="102" ht="12.75">
      <c r="I102" s="9"/>
    </row>
    <row r="103" ht="12.75">
      <c r="I103" s="9"/>
    </row>
    <row r="104" ht="12.75">
      <c r="I104" s="9"/>
    </row>
    <row r="105" ht="12.75">
      <c r="I105" s="9"/>
    </row>
    <row r="106" ht="12.75">
      <c r="I106" s="9"/>
    </row>
    <row r="107" ht="12.75">
      <c r="I107" s="9"/>
    </row>
    <row r="108" ht="12.75">
      <c r="I108" s="9"/>
    </row>
    <row r="109" ht="12.75">
      <c r="I109" s="9"/>
    </row>
    <row r="110" ht="12.75">
      <c r="I110" s="9"/>
    </row>
    <row r="111" ht="12.75">
      <c r="I111" s="9"/>
    </row>
    <row r="112" ht="12.75">
      <c r="I112" s="9"/>
    </row>
    <row r="113" ht="12.75">
      <c r="I113" s="9"/>
    </row>
    <row r="114" ht="12.75">
      <c r="I114" s="9"/>
    </row>
    <row r="115" ht="12.75">
      <c r="I115" s="9"/>
    </row>
    <row r="116" ht="12.75">
      <c r="I116" s="9"/>
    </row>
    <row r="117" ht="12.75">
      <c r="I117" s="9"/>
    </row>
    <row r="118" ht="12.75">
      <c r="I118" s="9"/>
    </row>
    <row r="119" ht="12.75">
      <c r="I119" s="9"/>
    </row>
    <row r="120" ht="12.75">
      <c r="I120" s="9"/>
    </row>
    <row r="121" ht="12.75">
      <c r="I121" s="9"/>
    </row>
    <row r="122" ht="12.75">
      <c r="I122" s="9"/>
    </row>
    <row r="123" ht="12.75">
      <c r="I123" s="9"/>
    </row>
    <row r="124" ht="12.75">
      <c r="I124" s="9"/>
    </row>
    <row r="125" ht="12.75">
      <c r="I125" s="9"/>
    </row>
    <row r="126" ht="12.75">
      <c r="I126" s="9"/>
    </row>
    <row r="127" ht="12.75">
      <c r="I127" s="9"/>
    </row>
    <row r="128" ht="12.75">
      <c r="I128" s="9"/>
    </row>
    <row r="129" ht="12.75">
      <c r="I129" s="9"/>
    </row>
    <row r="130" ht="12.75">
      <c r="I130" s="9"/>
    </row>
    <row r="131" ht="12.75">
      <c r="I131" s="9"/>
    </row>
    <row r="132" ht="12.75">
      <c r="I132" s="9"/>
    </row>
    <row r="133" ht="12.75">
      <c r="I133" s="9"/>
    </row>
    <row r="134" ht="12.75">
      <c r="I134" s="9"/>
    </row>
    <row r="135" ht="12.75">
      <c r="I135" s="9"/>
    </row>
    <row r="136" ht="12.75">
      <c r="I136" s="9"/>
    </row>
    <row r="137" ht="12.75">
      <c r="I137" s="9"/>
    </row>
    <row r="138" ht="12.75">
      <c r="I138" s="9"/>
    </row>
    <row r="139" ht="12.75">
      <c r="I139" s="9"/>
    </row>
    <row r="140" ht="12.75">
      <c r="I140" s="9"/>
    </row>
    <row r="141" ht="12.75">
      <c r="I141" s="9"/>
    </row>
    <row r="142" ht="12.75">
      <c r="I142" s="9"/>
    </row>
    <row r="143" ht="12.75">
      <c r="I143" s="9"/>
    </row>
    <row r="144" ht="12.75">
      <c r="I144" s="9"/>
    </row>
    <row r="145" ht="12.75">
      <c r="I145" s="9"/>
    </row>
    <row r="146" ht="12.75">
      <c r="I146" s="9"/>
    </row>
    <row r="147" ht="12.75">
      <c r="I147" s="9"/>
    </row>
    <row r="148" ht="12.75">
      <c r="I148" s="9"/>
    </row>
    <row r="149" ht="12.75">
      <c r="I149" s="9"/>
    </row>
    <row r="150" ht="12.75">
      <c r="I150" s="9"/>
    </row>
    <row r="151" ht="12.75">
      <c r="I151" s="9"/>
    </row>
    <row r="152" ht="12.75">
      <c r="I152" s="9"/>
    </row>
    <row r="153" ht="12.75">
      <c r="I153" s="9"/>
    </row>
    <row r="154" ht="12.75">
      <c r="I154" s="9"/>
    </row>
    <row r="155" ht="12.75">
      <c r="I155" s="9"/>
    </row>
    <row r="156" ht="12.75">
      <c r="I156" s="9"/>
    </row>
    <row r="157" ht="12.75">
      <c r="I157" s="9"/>
    </row>
    <row r="158" ht="12.75">
      <c r="I158" s="9"/>
    </row>
    <row r="159" ht="12.75">
      <c r="I159" s="9"/>
    </row>
    <row r="160" ht="12.75">
      <c r="I160" s="9"/>
    </row>
    <row r="161" ht="12.75">
      <c r="I161" s="9"/>
    </row>
    <row r="162" ht="12.75">
      <c r="I162" s="9"/>
    </row>
    <row r="163" ht="12.75">
      <c r="I163" s="9"/>
    </row>
    <row r="164" ht="12.75">
      <c r="I164" s="9"/>
    </row>
    <row r="165" ht="12.75">
      <c r="I165" s="9"/>
    </row>
    <row r="166" ht="12.75">
      <c r="I166" s="9"/>
    </row>
    <row r="167" ht="12.75">
      <c r="I167" s="9"/>
    </row>
    <row r="168" ht="12.75">
      <c r="I168" s="9"/>
    </row>
    <row r="169" ht="12.75">
      <c r="I169" s="9"/>
    </row>
    <row r="170" ht="12.75">
      <c r="I170" s="9"/>
    </row>
    <row r="171" ht="12.75">
      <c r="I171" s="9"/>
    </row>
    <row r="172" ht="12.75">
      <c r="I172" s="9"/>
    </row>
    <row r="173" ht="12.75">
      <c r="I173" s="9"/>
    </row>
  </sheetData>
  <sheetProtection/>
  <mergeCells count="8">
    <mergeCell ref="C10:E10"/>
    <mergeCell ref="C93:D93"/>
    <mergeCell ref="C98:I99"/>
    <mergeCell ref="C100:I100"/>
    <mergeCell ref="C5:E5"/>
    <mergeCell ref="C8:E8"/>
    <mergeCell ref="C9:E9"/>
    <mergeCell ref="H3:J3"/>
  </mergeCells>
  <hyperlinks>
    <hyperlink ref="C91" r:id="rId1" display="Author: Craig Chase"/>
  </hyperlinks>
  <printOptions/>
  <pageMargins left="0.75" right="0.75" top="0.75" bottom="0.75" header="0.5" footer="0.5"/>
  <pageSetup fitToHeight="2" fitToWidth="1" horizontalDpi="600" verticalDpi="600" orientation="portrait" r:id="rId3"/>
  <rowBreaks count="1" manualBreakCount="1">
    <brk id="4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Crop Budget - Asparagus</dc:title>
  <dc:subject/>
  <dc:creator>Craig A Chase</dc:creator>
  <cp:keywords/>
  <dc:description/>
  <cp:lastModifiedBy>tonydowl</cp:lastModifiedBy>
  <cp:lastPrinted>2006-07-31T19:12:06Z</cp:lastPrinted>
  <dcterms:created xsi:type="dcterms:W3CDTF">2001-06-26T13:59:27Z</dcterms:created>
  <dcterms:modified xsi:type="dcterms:W3CDTF">2006-08-25T04:54:44Z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